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definedNames>
    <definedName function="false" hidden="false" localSheetId="0" name="_xlnm.Print_Area" vbProcedure="false">Лист1!$B$1:$G$833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<sst xmlns="http://schemas.openxmlformats.org/spreadsheetml/2006/main" count="868" uniqueCount="229">
  <si>
    <t xml:space="preserve">Мониторинг реализации муниципальных программ </t>
  </si>
  <si>
    <t xml:space="preserve">Отчетный период: 1 полугодие 2026 года</t>
  </si>
  <si>
    <t xml:space="preserve">Тыс рублей</t>
  </si>
  <si>
    <t xml:space="preserve">№ п/п</t>
  </si>
  <si>
    <t xml:space="preserve">Наименование основного мероприятия подпрограммы Программы, мероприятия</t>
  </si>
  <si>
    <t xml:space="preserve">Источник финансирования</t>
  </si>
  <si>
    <t xml:space="preserve">Сводная бюджетная роспись на 30 июня 2026 года</t>
  </si>
  <si>
    <t xml:space="preserve">Кассовые расходы с начала текущего года</t>
  </si>
  <si>
    <t xml:space="preserve">% исполнения</t>
  </si>
  <si>
    <t xml:space="preserve">Муниципальная программа «Развитие образования"</t>
  </si>
  <si>
    <t xml:space="preserve">Федеральный бюджет</t>
  </si>
  <si>
    <t xml:space="preserve">Краевой бюджет</t>
  </si>
  <si>
    <t xml:space="preserve">Местный бюджет</t>
  </si>
  <si>
    <t xml:space="preserve">Внебюджетные средства</t>
  </si>
  <si>
    <t xml:space="preserve">Всего</t>
  </si>
  <si>
    <t xml:space="preserve">1.1.</t>
  </si>
  <si>
    <t xml:space="preserve">Подпрограмма «Развитие дошкольного, общего и дополнительного образования»</t>
  </si>
  <si>
    <t xml:space="preserve">Основное мероприятие. "Развитие дошкольного образования"</t>
  </si>
  <si>
    <t xml:space="preserve">Основное мероприятие. "Развитие общего образования"</t>
  </si>
  <si>
    <t xml:space="preserve">Основное мероприятие. "Развитие дополнительного образования детей"</t>
  </si>
  <si>
    <t xml:space="preserve">Основное мероприятие. "Выявление и поддержка одаренных детей"</t>
  </si>
  <si>
    <t xml:space="preserve">Основное мероприятие. "Развитие кадрового потенциала системы дошкольного, общего и дополнительного образования детей"</t>
  </si>
  <si>
    <t xml:space="preserve">Основное мероприятие. "Обеспечение трудовой занятости и летнего отдыха учащихся"</t>
  </si>
  <si>
    <t xml:space="preserve">Основное мероприятие. "Предоставление мер социальной поддержки по оплате жилья, коммунальных услуг работникам муниципальных учреждений работающим и проживающим в сельской местности"</t>
  </si>
  <si>
    <t xml:space="preserve">Основное мероприятие. Региональный проект "Педагоги и наставники"</t>
  </si>
  <si>
    <t xml:space="preserve">Региональный проект «Все лучшее детям»</t>
  </si>
  <si>
    <t xml:space="preserve">1.2.</t>
  </si>
  <si>
    <t xml:space="preserve">Подпрограмма «Государственная поддержка детей с ограниченными возможностями здоровья, детей-инвалидов, детей нуждающихся в длительном лечении, детей-сирот и детей, оставшихся без попечения родителей»</t>
  </si>
  <si>
    <t xml:space="preserve">Основное мероприятие."Защита прав и законных интересов детей сирот и детей оставшихся без попечения родителей"</t>
  </si>
  <si>
    <t xml:space="preserve">Основное мероприятие.
"Обеспечение дистанционного обучения детей-инвалидов"
</t>
  </si>
  <si>
    <t xml:space="preserve">Основное мероприятие. "Организация питания детей с ограниченными возможностями здоровья обучающихся в муниципальных образовательных учреждениях, получающих образование на дому"</t>
  </si>
  <si>
    <t xml:space="preserve">1.3.</t>
  </si>
  <si>
    <t xml:space="preserve">Подпрограмма «Развитие информационной прозрачности системы образования»</t>
  </si>
  <si>
    <t xml:space="preserve">Основное мероприятие "Развитие институтов общественного участия в управлении образованием и повышении качества образования"</t>
  </si>
  <si>
    <t xml:space="preserve">Основное мероприятие "Обеспечение доступности аналитической информации для исследований, направленных на повышение качества работы системы образования"</t>
  </si>
  <si>
    <t xml:space="preserve">1.4.</t>
  </si>
  <si>
    <t xml:space="preserve">Подпрограмма «Обеспечение реализации программы и общепрограммные мероприятия»</t>
  </si>
  <si>
    <t xml:space="preserve">Основное мероприятие. «Обеспечение реализации программы»</t>
  </si>
  <si>
    <t xml:space="preserve">Основное мероприятие «Обеспечение деятельности учреждений хозяйственного обслуживания в сфере образования"</t>
  </si>
  <si>
    <t xml:space="preserve">Основное мероприятие. «Прочие мероприятия в сфере образования»</t>
  </si>
  <si>
    <t xml:space="preserve">2.</t>
  </si>
  <si>
    <t xml:space="preserve">Муниципальная программа «Развитие культуры»</t>
  </si>
  <si>
    <t xml:space="preserve">2.1.</t>
  </si>
  <si>
    <t xml:space="preserve">Подпрограмма «Культура»</t>
  </si>
  <si>
    <t xml:space="preserve">Основное мероприятие. Развитие культурно-досуговой деятельности</t>
  </si>
  <si>
    <t xml:space="preserve">Основное мероприятие. Региональный проект "Семейные ценности и инфраструктура культуры»."</t>
  </si>
  <si>
    <t xml:space="preserve">Основное мероприятие. Развитие библиотечной деятельности</t>
  </si>
  <si>
    <t xml:space="preserve">Основное мероприятие. "Предоставление мер социальной поддержки по оплате жилья, коммунальных услуг работникам муниципальных учреждений культуры, искусства и кинематографии, работающим и проживающим в сельской местности"</t>
  </si>
  <si>
    <t xml:space="preserve">2.2</t>
  </si>
  <si>
    <t xml:space="preserve">Подпрограмма "Развитие дополнительного образования в сфере культуры Туркменского муниципального округа"</t>
  </si>
  <si>
    <t xml:space="preserve">Основное мероприятие. Развитие системы дополнительного образования в сфере культуры</t>
  </si>
  <si>
    <t xml:space="preserve">2.3</t>
  </si>
  <si>
    <t xml:space="preserve">Подпрограмма «Обеспечение реализации муниципальной программы «Развитие Культуры" и общепрограммные мероприятия</t>
  </si>
  <si>
    <t xml:space="preserve">Основное мероприятие. Обеспечение реализации программы</t>
  </si>
  <si>
    <t xml:space="preserve">3.</t>
  </si>
  <si>
    <t xml:space="preserve">Муниципальная программа «Молодежная политика"</t>
  </si>
  <si>
    <t xml:space="preserve">3.1</t>
  </si>
  <si>
    <t xml:space="preserve">Подпрограмма "Организационно-воспитательная работа с молодежью"</t>
  </si>
  <si>
    <t xml:space="preserve">Основное мероприятие. Патриотическое воспитание и допризывная подготовка молодежи</t>
  </si>
  <si>
    <t xml:space="preserve">Основное мероприятие. Поддержка талантливой и инициативной молодежи</t>
  </si>
  <si>
    <t xml:space="preserve">Основное мероприятие. Вовлечение молодежи в социальную практику</t>
  </si>
  <si>
    <t xml:space="preserve">Основное мероприятие. Профилактика безнадзорности и правонарушений несовершеннолетних</t>
  </si>
  <si>
    <t xml:space="preserve">Основное мероприятие. Развитие и популяризация общероссийского общественно-государственного движения детей и молодежи «Движение первых». </t>
  </si>
  <si>
    <t xml:space="preserve">Основное мероприятие. Профилактика распространения экстремизма среди несовершеннолетних</t>
  </si>
  <si>
    <t xml:space="preserve">3.2</t>
  </si>
  <si>
    <t xml:space="preserve">Подпрограмма. "Обеспечение реализации муниципальной программы "Молодежная политика"</t>
  </si>
  <si>
    <t xml:space="preserve">Основное мероприятие 1. Обеспечение реализации Программы</t>
  </si>
  <si>
    <t xml:space="preserve">Основное мероприятие 2. Обеспечение деятельности комиссии по делам несовершеннолетних и защите их прав</t>
  </si>
  <si>
    <t xml:space="preserve">4.</t>
  </si>
  <si>
    <t xml:space="preserve">Муниципальная программа «Развитие транспортной системы и обеспечение безопасности дорожного движения»</t>
  </si>
  <si>
    <t xml:space="preserve">4.1</t>
  </si>
  <si>
    <t xml:space="preserve">Подпрограмма   
«Развитие транспортной системы и обеспечение безопасности дорожного движения»
</t>
  </si>
  <si>
    <t xml:space="preserve">Основное мероприятие.
«Дорожное хозяйство и обеспечение безопасности дорожного движения»
</t>
  </si>
  <si>
    <t xml:space="preserve">Основное мероприятие. 
«Капитальный ремонт и (или) ремонт местных автомобильных дорог»</t>
  </si>
  <si>
    <t xml:space="preserve">Основное мероприятие. «Капитальный ремонт и (или) ремонт искусственных дорожных сооружений на автомобильных дорогах общего пользования местного значения»</t>
  </si>
  <si>
    <t xml:space="preserve">Основное мероприятие 4. «Ремонт автомобильных дорог общего пользования местного значения, ведущих к муниципальным общеобразовательным организациям» </t>
  </si>
  <si>
    <t xml:space="preserve">Основное мероприятие. Ремонт автомобильных дорог общего пользования местного значения, обеспечивающих транспортный подъезд к местам жительства ветеранов Великой Отечественной войны, ветеранов боевых действий и участников специальной военной операции.</t>
  </si>
  <si>
    <t xml:space="preserve">Основное мероприятие. «Развитие автотранспортного комплекса» </t>
  </si>
  <si>
    <t xml:space="preserve">Основное мероприятие. «Реализация мероприятий по организации регулярных перевозок пассажиров и багажа автомобильным транспортом по муниципальным маршрутам регулярных перевозок пассажиров и багажа автомобильным транспортом » </t>
  </si>
  <si>
    <t xml:space="preserve">4.2</t>
  </si>
  <si>
    <t xml:space="preserve">Подпрограмма Обеспечение реализации муниципальной программы "Развитие транспортной системы и обеспечение безопасности дорожного движения</t>
  </si>
  <si>
    <t xml:space="preserve">5.</t>
  </si>
  <si>
    <t xml:space="preserve">Муниципальная программа «Профилактика правонарушений и защита населения от чрезвычайных ситуаций природного и техногенного характера»</t>
  </si>
  <si>
    <t xml:space="preserve">5.1</t>
  </si>
  <si>
    <t xml:space="preserve">Подпрограмма   
«Осуществление мероприятий по гражданской обороне, защите населения и территорий от чрезвычайных ситуаций»»
</t>
  </si>
  <si>
    <t xml:space="preserve">Основное мероприятие. «Подготовка населения Туркменского муниципального округа и организаций Туркменского муниципального округа к действиям в чрезвычайных ситуациях природного и техногенного характера в мирное и военное время»</t>
  </si>
  <si>
    <t xml:space="preserve">5.2</t>
  </si>
  <si>
    <t xml:space="preserve">Подпрограмма «Профилактика правонарушений в Туркменском муниципальном округе»</t>
  </si>
  <si>
    <t xml:space="preserve">Основное мероприятие. «Обеспечение общественного порядка, в том числе профилактика уличной преступности»</t>
  </si>
  <si>
    <t xml:space="preserve">Основное мероприятие. «Профилактика мошенничества"</t>
  </si>
  <si>
    <t xml:space="preserve">5.3</t>
  </si>
  <si>
    <t xml:space="preserve">Подпрограмма «Антитеррор в Туркменском муниципальном округе»</t>
  </si>
  <si>
    <t xml:space="preserve">Основное мероприятие. «Проведение осуществление профилактических и пропагандистских мер, направленных на предупреждение распространение идеологии терроризма, профилактический охват контингентов лиц подверженных идеологии терроризма»</t>
  </si>
  <si>
    <t xml:space="preserve">Основное мероприятие. "Повышение уровня антитеррористической защищенности потенциальных объектов террористических посягательств, мест массового пребывания людей, населения и территории муниципальных образований округа"</t>
  </si>
  <si>
    <t xml:space="preserve">5.4</t>
  </si>
  <si>
    <t xml:space="preserve">Подпрограмма «Безопасный район в Туркменском муниципальном округе»</t>
  </si>
  <si>
    <t xml:space="preserve">Основное мероприятие. «Создание безопасных условий функционирования объектов учреждений, подведомственных органам местного самоуправления Туркменского муниципального округа»</t>
  </si>
  <si>
    <t xml:space="preserve">5.5</t>
  </si>
  <si>
    <t xml:space="preserve">Подпрограмма «Обеспечение реализации муниципальной программы Туркменского муниципального округа «Профилактика правонарушений  и защита населения от чрезвычайных ситуаций природного и техногенного характера»</t>
  </si>
  <si>
    <t xml:space="preserve">Основное мероприятие. Организация и создание условий функционирования  единой дежурно-диспетчерская службы и система – 112» </t>
  </si>
  <si>
    <t xml:space="preserve">Основное мероприятие. «Организация деятельности и создание условий функционирования аварийно – спасательной службы Туркменского муниципального округа»</t>
  </si>
  <si>
    <t xml:space="preserve">5.6</t>
  </si>
  <si>
    <t xml:space="preserve">Подпрограмма «Гармонизация межнациональных отношений и профилактика экстремизма»</t>
  </si>
  <si>
    <t xml:space="preserve">Основное мероприятие. «Проведение профилактических культурно-массовых, спортивных мероприятий и мероприятий по информационно-пропагандистской работе по гармонизации межнациональных отношений и профилактики экстремизма»</t>
  </si>
  <si>
    <t xml:space="preserve">5.7</t>
  </si>
  <si>
    <t xml:space="preserve">Подпрограмма "Профилактика незаконного потребления наркотических средств и психотропных веществ</t>
  </si>
  <si>
    <t xml:space="preserve">Основное мероприятие. "Проведение культурно-массовых, спортивных, информационно-пропагандистских мероприятий направленных на профилактику незаконного потребления наркотиков и пропаганду здорового образа жизни"</t>
  </si>
  <si>
    <t xml:space="preserve">6.</t>
  </si>
  <si>
    <t xml:space="preserve">Муниципальная программа «Экономическое развитие  и улучшение инвестиционного климата»</t>
  </si>
  <si>
    <t xml:space="preserve">Итого с внебюджетными средствами</t>
  </si>
  <si>
    <t xml:space="preserve">6.1</t>
  </si>
  <si>
    <t xml:space="preserve">Подпрограмма « Улучшение инвестиционного климата, развитие малого и среднего предпринимательства и потребительского рынка»</t>
  </si>
  <si>
    <t xml:space="preserve">ИТОГО с внебюджетными средствами</t>
  </si>
  <si>
    <t xml:space="preserve">Основное мероприятие. Формирование благоприятного инвестиционного климата в Туркменском муниципальном округе, развитие выставочно-ярмарочной деятельности и участие в краевых форумах и мероприятиях"</t>
  </si>
  <si>
    <t xml:space="preserve">Основное мероприятие. Оказание муниципальной поддержки субъектам малого и среднего предпринимательства. </t>
  </si>
  <si>
    <t xml:space="preserve">Основное мероприятие. Развитие малого и среднего предпринимательства, в том числе в сфере потребительского рынка </t>
  </si>
  <si>
    <t xml:space="preserve">6.2</t>
  </si>
  <si>
    <t xml:space="preserve">Подпрограмма "Совершенствование системы стратегического планирования"</t>
  </si>
  <si>
    <t xml:space="preserve">Основное мероприятие. Разработка и актуализация документов стратегического планирования округа</t>
  </si>
  <si>
    <t xml:space="preserve">Финансирование для реализации подпрограммы не требуется</t>
  </si>
  <si>
    <t xml:space="preserve">Основное мероприятие. Государственная регистрация документов стратегического планирования округа в федеральном государственном реестре документов стратегического планирования в сроки и порядке, установленные Правительством Российской Федерации, с учетом требований законодательства Российской Федерации о государственной, коммерческой, служебной и иной охраняемой законом тайне.</t>
  </si>
  <si>
    <r>
      <rPr>
        <sz val="11"/>
        <rFont val="Times New Roman"/>
        <family val="0"/>
        <charset val="1"/>
      </rPr>
      <t xml:space="preserve">Основное мероприятие</t>
    </r>
    <r>
      <rPr>
        <b val="true"/>
        <sz val="11"/>
        <rFont val="Times New Roman"/>
        <family val="0"/>
        <charset val="1"/>
      </rPr>
      <t xml:space="preserve">. </t>
    </r>
    <r>
      <rPr>
        <sz val="11"/>
        <rFont val="Times New Roman"/>
        <family val="0"/>
        <charset val="1"/>
      </rPr>
      <t xml:space="preserve">Мониторинг и контроль реализации документов стратегического планирования округа.</t>
    </r>
  </si>
  <si>
    <t xml:space="preserve">6.3</t>
  </si>
  <si>
    <t xml:space="preserve">Подпрограмма «Снижение административных барьеров, оптимизация и повышение качества предоставления услуг в многофункциональном центре предоставления государственных и муниципальных услуг в Туркменском муниципальном округе» </t>
  </si>
  <si>
    <r>
      <rPr>
        <sz val="11"/>
        <rFont val="Times New Roman"/>
        <family val="0"/>
        <charset val="1"/>
      </rPr>
      <t xml:space="preserve">Основное мероприятие</t>
    </r>
    <r>
      <rPr>
        <b val="true"/>
        <sz val="11"/>
        <rFont val="Times New Roman"/>
        <family val="0"/>
        <charset val="1"/>
      </rPr>
      <t xml:space="preserve">.</t>
    </r>
    <r>
      <rPr>
        <sz val="11"/>
        <rFont val="Times New Roman"/>
        <family val="0"/>
        <charset val="1"/>
      </rPr>
      <t xml:space="preserve"> Повышение доступности государственных и муниципальных услуг в многофункциональном центре Туркменского муниципального округа.</t>
    </r>
  </si>
  <si>
    <t xml:space="preserve">6.4</t>
  </si>
  <si>
    <t xml:space="preserve">Подпрограмма «Обеспечение реализации муниципальной программы «Экономическое развитие и улучшение инвестиционного климата"</t>
  </si>
  <si>
    <r>
      <rPr>
        <sz val="11"/>
        <rFont val="Times New Roman"/>
        <family val="0"/>
        <charset val="1"/>
      </rPr>
      <t xml:space="preserve">Основное мероприятие</t>
    </r>
    <r>
      <rPr>
        <b val="true"/>
        <sz val="11"/>
        <rFont val="Times New Roman"/>
        <family val="0"/>
        <charset val="1"/>
      </rPr>
      <t xml:space="preserve">. </t>
    </r>
    <r>
      <rPr>
        <sz val="11"/>
        <rFont val="Times New Roman"/>
        <family val="0"/>
        <charset val="1"/>
      </rPr>
      <t xml:space="preserve">Обеспечение реализации  Программы.  </t>
    </r>
  </si>
  <si>
    <t xml:space="preserve">7.</t>
  </si>
  <si>
    <t xml:space="preserve">Муниципальная программа «Развитие сельского хозяйства в Туркменском муниципальном округе»</t>
  </si>
  <si>
    <t xml:space="preserve">Внебюджетные фонды</t>
  </si>
  <si>
    <t xml:space="preserve">7.1.</t>
  </si>
  <si>
    <t xml:space="preserve">Подпрограмма «Развитие растениеводства»</t>
  </si>
  <si>
    <t xml:space="preserve">Основное мероприятие 1. «Развитие зернопроизводства и овощеводства»</t>
  </si>
  <si>
    <t xml:space="preserve">Основное мероприятие 2. «Развитие материально-технической базы сельскохозяйственной техники в растениеводстве"</t>
  </si>
  <si>
    <t xml:space="preserve">Внебюджетные </t>
  </si>
  <si>
    <t xml:space="preserve">7.2.</t>
  </si>
  <si>
    <t xml:space="preserve">Подпрограмма «Развитие животноводства в Туркменском муниципальном районе»</t>
  </si>
  <si>
    <t xml:space="preserve">Основное мероприятие 1. «Развитие крупного рогатого скота, овцеводства и козоводства»</t>
  </si>
  <si>
    <t xml:space="preserve">Основное мероприятие 2. Развитие малых форм хозяйствования</t>
  </si>
  <si>
    <t xml:space="preserve">7.3.</t>
  </si>
  <si>
    <t xml:space="preserve">Подпрограмма "Охрана окружающей среды"</t>
  </si>
  <si>
    <t xml:space="preserve">Основное мероприятие 1 "Обеспечение санитарно-эпидемиологического благополучия населения округа"</t>
  </si>
  <si>
    <t xml:space="preserve">Основное мероприятие 2 "Использование и охрана земель"</t>
  </si>
  <si>
    <t xml:space="preserve">7.4.</t>
  </si>
  <si>
    <t xml:space="preserve">Подпрограмма «Обеспечение реализации муниципальной программы Туркменского муниципального округа «Развитие сельского хозяйства в Туркменском муниципальном районе» и общепрограммные мероприятия</t>
  </si>
  <si>
    <t xml:space="preserve">Основное мероприятие 1. «Обеспечение реализации Программы»</t>
  </si>
  <si>
    <t xml:space="preserve">Основное мероприятие 2. «Реализация прочих мероприятий в области сельского хозяйства»</t>
  </si>
  <si>
    <t xml:space="preserve">7.5</t>
  </si>
  <si>
    <t xml:space="preserve">Подпрограмма 5. «Комплексное развитие сельских территорий»</t>
  </si>
  <si>
    <t xml:space="preserve">Основное мероприятие 1. «Развитие транспортной инфраструктуры сельских территорий Туркменского муниципального округа»</t>
  </si>
  <si>
    <t xml:space="preserve">Основное мероприятие 2. «Благоустройство сельских территорий Туркменского муниципального округа»</t>
  </si>
  <si>
    <t xml:space="preserve">8.</t>
  </si>
  <si>
    <t xml:space="preserve">Муниципальная программа «Социальная поддержка граждан в Туркменском муниципальном округе»</t>
  </si>
  <si>
    <t xml:space="preserve">8.1.</t>
  </si>
  <si>
    <t xml:space="preserve">Подпрограмма «Социальное обеспечение населения Туркменского муниципального округа»</t>
  </si>
  <si>
    <t xml:space="preserve">Основное мероприятие 1. «Предоставление мер социальной поддержки отдельным категориям граждан»</t>
  </si>
  <si>
    <t xml:space="preserve">Региональный проект «Многодетная семья»</t>
  </si>
  <si>
    <t xml:space="preserve">Основное мероприятие 2  «Предоставление мер социальной поддержки семьям и детям»</t>
  </si>
  <si>
    <t xml:space="preserve">8.2.</t>
  </si>
  <si>
    <t xml:space="preserve">Подпрограмма «Обеспечение реализации муниципальной программы «Социальная поддержка граждан в Туркменском муниципальном районе» и общепрограммные мероприятия</t>
  </si>
  <si>
    <t xml:space="preserve">Основное мероприятие 1.  «Обеспечение  реализации Программы»</t>
  </si>
  <si>
    <t xml:space="preserve">9.</t>
  </si>
  <si>
    <t xml:space="preserve">Муниципальная программа «Управление имуществом»</t>
  </si>
  <si>
    <t xml:space="preserve">9.1.</t>
  </si>
  <si>
    <t xml:space="preserve">Подпрограмма «Управление муниципальной собственностью в области имущественных и земельных отношений»</t>
  </si>
  <si>
    <t xml:space="preserve">Основное мероприятие 1.
Оформление права муниципальной собственности Туркменского муниципального округа Ставропольского края на объекты недвижимого имущества и эффективное управление, распоряжение этим имуществом и его использование»</t>
  </si>
  <si>
    <t xml:space="preserve">Основное мероприятие 2.
Оформление права муниципальной собственности Туркменского муниципального округа Ставропольского края на земельные участки, отнесенные к муниципального собственности Туркменского муниципального округа Ставропольского края, и рациональное их использование</t>
  </si>
  <si>
    <t xml:space="preserve">Основное мероприятие 3.
Создание условий для эффективного выполнения полномочий органами местного самоуправления Туркменского муниципального округа
</t>
  </si>
  <si>
    <t xml:space="preserve">9.2.</t>
  </si>
  <si>
    <t xml:space="preserve">Подпрограмма «Обеспечение реализации муниципальной программы Туркменского муниципального округа  Ставропольского края «Управление имуществом» и общепрограммные мероприятия»</t>
  </si>
  <si>
    <t xml:space="preserve">Основное мероприятие 1.
Обеспечение деятельности по реализации Программы
</t>
  </si>
  <si>
    <t xml:space="preserve">10.</t>
  </si>
  <si>
    <t xml:space="preserve">Муниципальная программа «Управление финансами»</t>
  </si>
  <si>
    <t xml:space="preserve">10.1.</t>
  </si>
  <si>
    <t xml:space="preserve">Подпрограмма «Повышение сбалансированности и устойчивости бюджетной системы Туркменского муниципального округа» </t>
  </si>
  <si>
    <t xml:space="preserve">Основное мероприятие 1. Повышение доходной базы бюджета муниципального округа </t>
  </si>
  <si>
    <t xml:space="preserve">Не требует финансового обеспечения</t>
  </si>
  <si>
    <t xml:space="preserve">Основное мероприятие 2. Координация стратегического и бюджетного планирования, создание инструментов долгосрочного бюджетного планирования</t>
  </si>
  <si>
    <t xml:space="preserve">Основное мероприятие 3. Резервирование средств на исполнение расходных обязательств Туркменского муниципального округа</t>
  </si>
  <si>
    <t xml:space="preserve">Основное мероприятие 4. Планирование объема и структуры муниципального долга Туркменского муниципального округа, расходов на его обслуживание</t>
  </si>
  <si>
    <t xml:space="preserve">Основное мероприятие 5. Организация и осуществление внутреннего муниципального финансового контроля и контроля в сфере закупок, товаров, работ, услуг для обеспечения муниципальных нужд.</t>
  </si>
  <si>
    <t xml:space="preserve">Основное мероприятие 6. «Обеспечение централизованного бухгалтерского обслуживания органов местного самоуправления и муниципальных учреждений Туркменского муниципального округа Ставропольского края»</t>
  </si>
  <si>
    <t xml:space="preserve">10.2.</t>
  </si>
  <si>
    <t xml:space="preserve">Подпрограмма «Обеспечение реализации муниципальной программы Туркменского муниципального округа Ставропольского края «Управление финансами»</t>
  </si>
  <si>
    <t xml:space="preserve">Основное мероприятие 1. "Обеспечение реализации Программы"</t>
  </si>
  <si>
    <t xml:space="preserve">11.</t>
  </si>
  <si>
    <t xml:space="preserve">Муниципальная программа "Развитие физической культуры и спорта" </t>
  </si>
  <si>
    <t xml:space="preserve">11.1</t>
  </si>
  <si>
    <t xml:space="preserve">Подпрограмма 1 «Реализация мероприятий по развитию физической культуры и спорта».</t>
  </si>
  <si>
    <t xml:space="preserve">Основное мероприятие  1 .
Организация участия спортсменов Туркменского муниципального района в массовых физкультурно- спортивных мероприятиях.
</t>
  </si>
  <si>
    <t xml:space="preserve">12.</t>
  </si>
  <si>
    <t xml:space="preserve">Муниципальная программа "Развитие градостроительства и архитектуры"</t>
  </si>
  <si>
    <t xml:space="preserve">12.2</t>
  </si>
  <si>
    <t xml:space="preserve">Подпрограмма «Градостроительства и архитектуры Туркменского муниципального округа Ставропольского края»</t>
  </si>
  <si>
    <t xml:space="preserve">Основное мероприятие 1. «Разработка документации в области градостроительства и архитектуры»</t>
  </si>
  <si>
    <t xml:space="preserve">Основное мероприятие 2.  «Разработка программы комплексного развития коммунальной инфраструктуры Туркменского муниципального округа Ставропольского края»</t>
  </si>
  <si>
    <t xml:space="preserve">Основное мероприятие 3.  «Разработка программы комплексного развития социальной инфраструктуры Туркменского муниципального округа Ставропольского края»</t>
  </si>
  <si>
    <t xml:space="preserve">Основное мероприятие 4.  «Разработка программы комплексного развития транспортной инфраструктуры Туркменского муниципального округа Ставропольского края»</t>
  </si>
  <si>
    <t xml:space="preserve">Основное мероприятие 5.  «Предоставление муниципальных услуг в области градостроительной деятельности физическим и юридическим лицам, осуществляющим свою деятельность на территории Туркменского муниципального округа»</t>
  </si>
  <si>
    <t xml:space="preserve">13.</t>
  </si>
  <si>
    <t xml:space="preserve">Муниципальная программа "Развитие жилищно-коммунального хозяйства"</t>
  </si>
  <si>
    <t xml:space="preserve">13.1</t>
  </si>
  <si>
    <t xml:space="preserve">Подпрограмма «Обеспечение жильем молодых семей»</t>
  </si>
  <si>
    <t xml:space="preserve">Основное мероприятие 1. Предоставление молодым семьям социальных выплат на приобретение (строительство) жилья</t>
  </si>
  <si>
    <t xml:space="preserve">13.2</t>
  </si>
  <si>
    <t xml:space="preserve">Подпрограмма «Развитие жилищно-коммунального хозяйства»</t>
  </si>
  <si>
    <t xml:space="preserve">Основное мероприятие 1. Развитие, содержание и ремонт систем уличного освещения</t>
  </si>
  <si>
    <t xml:space="preserve">Основное мероприятие 2. Озеленение территории округа</t>
  </si>
  <si>
    <t xml:space="preserve">Основное мероприятие 3. Организация деятельности по сбору  твердых коммунальных отходов</t>
  </si>
  <si>
    <t xml:space="preserve">Основное мероприятие 4. Прочие мероприятия по благоустройству</t>
  </si>
  <si>
    <t xml:space="preserve">Основное мероприятие 5. Реализация проектов развития территорий муниципальных образований, основанных на местных инициативах</t>
  </si>
  <si>
    <t xml:space="preserve">Основное мероприятие 6. Реализация инициативных проектов в Туркменском муниципальном округе СК за счет средств местного бюджета</t>
  </si>
  <si>
    <t xml:space="preserve">Основное мероприятие 7. Комплексная система обращения с твердыми коммунальными отходами</t>
  </si>
  <si>
    <t xml:space="preserve">13.3</t>
  </si>
  <si>
    <t xml:space="preserve">Подпрограмма 3 "Обеспечение энергосбережения и повышение энергетической эффективности в Туркменском муниципальном округе Ставропольского края"</t>
  </si>
  <si>
    <t xml:space="preserve">Основное мероприятие 1: экономия топливно-энергетических ресурсов в муниципальных учреждениях и организациях</t>
  </si>
  <si>
    <t xml:space="preserve">Основное мероприятие 2: информационное обеспечение энергосбережения и повышения энергетической эффективности</t>
  </si>
  <si>
    <t xml:space="preserve">13.4</t>
  </si>
  <si>
    <t xml:space="preserve">Подпрограмма 4 Обеспечении реализации программы</t>
  </si>
  <si>
    <t xml:space="preserve">Основное мероприятие: обеспечение реализации Программы</t>
  </si>
  <si>
    <t xml:space="preserve">14.</t>
  </si>
  <si>
    <t xml:space="preserve">Муниципальная программа "Формирование современной городской среды"</t>
  </si>
  <si>
    <t xml:space="preserve">Реализация регионального проекта "Формирование комфортной городской среды"</t>
  </si>
  <si>
    <t xml:space="preserve">Мероприятия по благоустройству дворовых территорий</t>
  </si>
  <si>
    <t xml:space="preserve">ИТОГО ПО ПРОГРАММАМ</t>
  </si>
  <si>
    <t xml:space="preserve">Итого</t>
  </si>
  <si>
    <t xml:space="preserve">Начальник отдела экономического развития и закупок АТМО СК</t>
  </si>
  <si>
    <t xml:space="preserve">Юсупова А.Э.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</si>
</sst>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.0"/>
  </numFmts>
  <fonts count="12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theme="1"/>
      <name val="Times New Roman"/>
      <family val="0"/>
      <charset val="1"/>
    </font>
    <font>
      <sz val="11"/>
      <color theme="1"/>
      <name val="Times New Roman"/>
      <family val="0"/>
      <charset val="1"/>
    </font>
    <font>
      <b val="true"/>
      <sz val="11"/>
      <color theme="1"/>
      <name val="Times New Roman"/>
      <family val="0"/>
      <charset val="1"/>
    </font>
    <font>
      <b val="true"/>
      <sz val="11"/>
      <name val="Times New Roman"/>
      <family val="0"/>
      <charset val="1"/>
    </font>
    <font>
      <sz val="11"/>
      <color rgb="FFFA7D00"/>
      <name val="Calibri"/>
      <family val="0"/>
      <charset val="1"/>
    </font>
    <font>
      <sz val="11"/>
      <name val="Times New Roman"/>
      <family val="0"/>
      <charset val="1"/>
    </font>
    <font>
      <b val="true"/>
      <sz val="14"/>
      <name val="Times New Roman"/>
      <family val="0"/>
      <charset val="1"/>
    </font>
    <font>
      <b val="true"/>
      <sz val="14"/>
      <color theme="1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double">
        <color rgb="FFFF8001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6" fillId="2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7" fontId="6" fillId="2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5" fillId="2" borderId="2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6" fillId="0" borderId="2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Linked Cel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8001"/>
      <rgbColor rgb="FFFA7D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eme Office">
  <a:themeElements>
    <a:clrScheme name="Standard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I8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818" activeCellId="0" sqref="F818"/>
    </sheetView>
  </sheetViews>
  <sheetFormatPr defaultColWidth="8.70703125" defaultRowHeight="15" zeroHeight="false" outlineLevelRow="0" outlineLevelCol="0"/>
  <cols>
    <col collapsed="false" customWidth="true" hidden="false" outlineLevel="0" max="2" min="2" style="1" width="10.14"/>
    <col collapsed="false" customWidth="true" hidden="false" outlineLevel="0" max="3" min="3" style="1" width="40.84"/>
    <col collapsed="false" customWidth="true" hidden="false" outlineLevel="0" max="4" min="4" style="1" width="33.57"/>
    <col collapsed="false" customWidth="true" hidden="false" outlineLevel="0" max="5" min="5" style="1" width="22.29"/>
    <col collapsed="false" customWidth="true" hidden="false" outlineLevel="0" max="6" min="6" style="1" width="22.15"/>
    <col collapsed="false" customWidth="true" hidden="false" outlineLevel="0" max="7" min="7" style="1" width="16.71"/>
    <col collapsed="false" customWidth="true" hidden="false" outlineLevel="0" max="9" min="9" style="1" width="14.29"/>
    <col collapsed="false" customWidth="true" hidden="false" outlineLevel="0" max="16384" min="16384" style="1" width="11.53"/>
  </cols>
  <sheetData>
    <row r="2" customFormat="false" ht="15" hidden="false" customHeight="true" outlineLevel="0" collapsed="false">
      <c r="B2" s="2" t="s">
        <v>0</v>
      </c>
      <c r="C2" s="2"/>
      <c r="D2" s="2"/>
      <c r="E2" s="2"/>
      <c r="F2" s="2"/>
      <c r="G2" s="2"/>
    </row>
    <row r="3" customFormat="false" ht="15" hidden="false" customHeight="true" outlineLevel="0" collapsed="false">
      <c r="B3" s="2"/>
      <c r="C3" s="2"/>
      <c r="D3" s="2"/>
      <c r="E3" s="2"/>
      <c r="F3" s="2"/>
      <c r="G3" s="2"/>
    </row>
    <row r="4" customFormat="false" ht="15" hidden="false" customHeight="true" outlineLevel="0" collapsed="false">
      <c r="B4" s="2" t="s">
        <v>1</v>
      </c>
      <c r="C4" s="2"/>
      <c r="D4" s="2"/>
      <c r="E4" s="2"/>
      <c r="F4" s="2"/>
      <c r="G4" s="2"/>
    </row>
    <row r="5" customFormat="false" ht="15" hidden="false" customHeight="false" outlineLevel="0" collapsed="false">
      <c r="G5" s="3" t="s">
        <v>2</v>
      </c>
    </row>
    <row r="6" customFormat="false" ht="36.7" hidden="false" customHeight="false" outlineLevel="0" collapsed="false">
      <c r="B6" s="4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</row>
    <row r="7" customFormat="false" ht="25" hidden="false" customHeight="false" outlineLevel="0" collapsed="false">
      <c r="B7" s="6" t="n">
        <v>1</v>
      </c>
      <c r="C7" s="7" t="s">
        <v>9</v>
      </c>
      <c r="D7" s="8"/>
      <c r="E7" s="8"/>
      <c r="F7" s="8"/>
      <c r="G7" s="8"/>
    </row>
    <row r="8" customFormat="false" ht="15" hidden="false" customHeight="false" outlineLevel="0" collapsed="false">
      <c r="B8" s="4"/>
      <c r="C8" s="5"/>
      <c r="D8" s="9" t="s">
        <v>10</v>
      </c>
      <c r="E8" s="10" t="n">
        <f aca="false">E14+E68+E88+E103</f>
        <v>83414.65</v>
      </c>
      <c r="F8" s="11" t="n">
        <f aca="false">F14+F68+F88+F103</f>
        <v>37378.54</v>
      </c>
      <c r="G8" s="11" t="n">
        <f aca="false">F8*100/E8</f>
        <v>44.8105218927371</v>
      </c>
    </row>
    <row r="9" customFormat="false" ht="15" hidden="false" customHeight="false" outlineLevel="0" collapsed="false">
      <c r="B9" s="4"/>
      <c r="C9" s="5"/>
      <c r="D9" s="9" t="s">
        <v>11</v>
      </c>
      <c r="E9" s="10" t="n">
        <f aca="false">E15+E69+E89+E104</f>
        <v>293114.83</v>
      </c>
      <c r="F9" s="11" t="n">
        <f aca="false">F15+F69+F89+F104</f>
        <v>144579.47</v>
      </c>
      <c r="G9" s="11" t="n">
        <f aca="false">F9*100/E9</f>
        <v>49.3251979096383</v>
      </c>
    </row>
    <row r="10" customFormat="false" ht="15" hidden="false" customHeight="false" outlineLevel="0" collapsed="false">
      <c r="B10" s="4"/>
      <c r="C10" s="5"/>
      <c r="D10" s="9" t="s">
        <v>12</v>
      </c>
      <c r="E10" s="10" t="n">
        <f aca="false">E16+E70+E90+E105</f>
        <v>441710.5</v>
      </c>
      <c r="F10" s="11" t="n">
        <f aca="false">F16+F70+F90+F105</f>
        <v>199147.74</v>
      </c>
      <c r="G10" s="11" t="n">
        <f aca="false">F10*100/E10</f>
        <v>45.0855798084945</v>
      </c>
    </row>
    <row r="11" customFormat="false" ht="15" hidden="false" customHeight="false" outlineLevel="0" collapsed="false">
      <c r="B11" s="4"/>
      <c r="C11" s="5"/>
      <c r="D11" s="9" t="s">
        <v>13</v>
      </c>
      <c r="E11" s="10" t="n">
        <f aca="false">E17</f>
        <v>0</v>
      </c>
      <c r="F11" s="11" t="n">
        <f aca="false">F17</f>
        <v>0</v>
      </c>
      <c r="G11" s="11" t="n">
        <v>0</v>
      </c>
    </row>
    <row r="12" customFormat="false" ht="15" hidden="false" customHeight="false" outlineLevel="0" collapsed="false">
      <c r="B12" s="4"/>
      <c r="C12" s="5"/>
      <c r="D12" s="12" t="s">
        <v>14</v>
      </c>
      <c r="E12" s="13" t="n">
        <f aca="false">E8+E9+E10+E11</f>
        <v>818239.98</v>
      </c>
      <c r="F12" s="14" t="n">
        <f aca="false">F8+F9+F10+F11</f>
        <v>381105.75</v>
      </c>
      <c r="G12" s="14" t="n">
        <f aca="false">F12*100/E12</f>
        <v>46.576280714125</v>
      </c>
    </row>
    <row r="13" customFormat="false" ht="25" hidden="false" customHeight="false" outlineLevel="0" collapsed="false">
      <c r="B13" s="6" t="s">
        <v>15</v>
      </c>
      <c r="C13" s="15" t="s">
        <v>16</v>
      </c>
      <c r="D13" s="5"/>
      <c r="E13" s="10"/>
      <c r="F13" s="5"/>
      <c r="G13" s="5"/>
    </row>
    <row r="14" customFormat="false" ht="15" hidden="false" customHeight="false" outlineLevel="0" collapsed="false">
      <c r="B14" s="4"/>
      <c r="C14" s="5"/>
      <c r="D14" s="9" t="s">
        <v>10</v>
      </c>
      <c r="E14" s="10" t="n">
        <f aca="false">E20+E26+E32+E38+E43+E48+E53+E58+E63</f>
        <v>83414.65</v>
      </c>
      <c r="F14" s="11" t="n">
        <f aca="false">F20+F26+F32+F38+F43+F48+F53+F58+F63</f>
        <v>37378.54</v>
      </c>
      <c r="G14" s="11" t="n">
        <f aca="false">F14*100/E14</f>
        <v>44.8105218927371</v>
      </c>
    </row>
    <row r="15" customFormat="false" ht="15" hidden="false" customHeight="false" outlineLevel="0" collapsed="false">
      <c r="B15" s="4"/>
      <c r="C15" s="5"/>
      <c r="D15" s="9" t="s">
        <v>11</v>
      </c>
      <c r="E15" s="10" t="n">
        <f aca="false">E21+E27+E33+E39+E44+E49+E54+E59+E64</f>
        <v>289204.1</v>
      </c>
      <c r="F15" s="11" t="n">
        <f aca="false">F21+F27+F33+F39+F44+F49+F54+F59+F64</f>
        <v>142722.83</v>
      </c>
      <c r="G15" s="11" t="n">
        <f aca="false">F15*100/E15</f>
        <v>49.3502097653525</v>
      </c>
    </row>
    <row r="16" customFormat="false" ht="15" hidden="false" customHeight="false" outlineLevel="0" collapsed="false">
      <c r="B16" s="4"/>
      <c r="C16" s="5"/>
      <c r="D16" s="9" t="s">
        <v>12</v>
      </c>
      <c r="E16" s="10" t="n">
        <f aca="false">E22+E28+E34+E40+E45+E50+E55+E60+E65</f>
        <v>406029.96</v>
      </c>
      <c r="F16" s="11" t="n">
        <f aca="false">F22+F28+F34+F40+F45+F50+F55+F60+F65</f>
        <v>186153.41</v>
      </c>
      <c r="G16" s="11" t="n">
        <f aca="false">F16*100/E16</f>
        <v>45.8472103881201</v>
      </c>
    </row>
    <row r="17" customFormat="false" ht="15" hidden="false" customHeight="false" outlineLevel="0" collapsed="false">
      <c r="B17" s="4"/>
      <c r="C17" s="5"/>
      <c r="D17" s="9" t="s">
        <v>13</v>
      </c>
      <c r="E17" s="10" t="n">
        <f aca="false">E23+E29+E35</f>
        <v>0</v>
      </c>
      <c r="F17" s="11" t="n">
        <f aca="false">F23+F29+F35</f>
        <v>0</v>
      </c>
      <c r="G17" s="11" t="n">
        <v>0</v>
      </c>
    </row>
    <row r="18" customFormat="false" ht="15" hidden="false" customHeight="false" outlineLevel="0" collapsed="false">
      <c r="B18" s="4"/>
      <c r="C18" s="5"/>
      <c r="D18" s="12" t="s">
        <v>14</v>
      </c>
      <c r="E18" s="13" t="n">
        <f aca="false">E14+E15+E16+E17</f>
        <v>778648.71</v>
      </c>
      <c r="F18" s="14" t="n">
        <f aca="false">F14+F15+F16+F17</f>
        <v>366254.78</v>
      </c>
      <c r="G18" s="14" t="n">
        <f aca="false">F18*100/E18</f>
        <v>47.0372294073408</v>
      </c>
    </row>
    <row r="19" customFormat="false" ht="25" hidden="false" customHeight="false" outlineLevel="0" collapsed="false">
      <c r="B19" s="4"/>
      <c r="C19" s="16" t="s">
        <v>17</v>
      </c>
      <c r="D19" s="9"/>
      <c r="E19" s="10"/>
      <c r="F19" s="11"/>
      <c r="G19" s="11"/>
    </row>
    <row r="20" customFormat="false" ht="15" hidden="false" customHeight="false" outlineLevel="0" collapsed="false">
      <c r="B20" s="4"/>
      <c r="C20" s="9"/>
      <c r="D20" s="9" t="s">
        <v>10</v>
      </c>
      <c r="E20" s="10" t="n">
        <v>0</v>
      </c>
      <c r="F20" s="11" t="n">
        <v>0</v>
      </c>
      <c r="G20" s="11" t="n">
        <v>0</v>
      </c>
    </row>
    <row r="21" customFormat="false" ht="15" hidden="false" customHeight="false" outlineLevel="0" collapsed="false">
      <c r="B21" s="4"/>
      <c r="C21" s="5"/>
      <c r="D21" s="9" t="s">
        <v>11</v>
      </c>
      <c r="E21" s="10" t="n">
        <v>80423.13</v>
      </c>
      <c r="F21" s="11" t="n">
        <v>32363.74</v>
      </c>
      <c r="G21" s="11" t="n">
        <f aca="false">F21*100/E21</f>
        <v>40.2418309260035</v>
      </c>
    </row>
    <row r="22" customFormat="false" ht="15" hidden="false" customHeight="false" outlineLevel="0" collapsed="false">
      <c r="B22" s="4"/>
      <c r="C22" s="5"/>
      <c r="D22" s="9" t="s">
        <v>12</v>
      </c>
      <c r="E22" s="10" t="n">
        <v>118140.08</v>
      </c>
      <c r="F22" s="11" t="n">
        <v>50787.91</v>
      </c>
      <c r="G22" s="11" t="n">
        <f aca="false">F22*100/E22</f>
        <v>42.989567977269</v>
      </c>
    </row>
    <row r="23" customFormat="false" ht="15" hidden="false" customHeight="false" outlineLevel="0" collapsed="false">
      <c r="B23" s="4"/>
      <c r="C23" s="5"/>
      <c r="D23" s="9" t="s">
        <v>13</v>
      </c>
      <c r="E23" s="10" t="n">
        <v>0</v>
      </c>
      <c r="F23" s="11" t="n">
        <v>0</v>
      </c>
      <c r="G23" s="11" t="n">
        <v>0</v>
      </c>
    </row>
    <row r="24" customFormat="false" ht="15" hidden="false" customHeight="false" outlineLevel="0" collapsed="false">
      <c r="B24" s="4"/>
      <c r="C24" s="5"/>
      <c r="D24" s="12" t="s">
        <v>14</v>
      </c>
      <c r="E24" s="13" t="n">
        <f aca="false">E20+E21+E22+E23</f>
        <v>198563.21</v>
      </c>
      <c r="F24" s="14" t="n">
        <f aca="false">F20+F21+F22+F23</f>
        <v>83151.65</v>
      </c>
      <c r="G24" s="14" t="n">
        <f aca="false">F24*100/E24</f>
        <v>41.8766648665682</v>
      </c>
    </row>
    <row r="25" customFormat="false" ht="25" hidden="false" customHeight="false" outlineLevel="0" collapsed="false">
      <c r="B25" s="4"/>
      <c r="C25" s="16" t="s">
        <v>18</v>
      </c>
      <c r="D25" s="9"/>
      <c r="E25" s="10"/>
      <c r="F25" s="5"/>
      <c r="G25" s="5"/>
    </row>
    <row r="26" customFormat="false" ht="15" hidden="false" customHeight="false" outlineLevel="0" collapsed="false">
      <c r="B26" s="4"/>
      <c r="C26" s="9"/>
      <c r="D26" s="9" t="s">
        <v>10</v>
      </c>
      <c r="E26" s="10" t="n">
        <v>14596.68</v>
      </c>
      <c r="F26" s="5" t="n">
        <v>5429.8</v>
      </c>
      <c r="G26" s="11" t="n">
        <f aca="false">F26*100/E26</f>
        <v>37.1988698800001</v>
      </c>
    </row>
    <row r="27" customFormat="false" ht="15" hidden="false" customHeight="false" outlineLevel="0" collapsed="false">
      <c r="B27" s="4"/>
      <c r="C27" s="5"/>
      <c r="D27" s="9" t="s">
        <v>11</v>
      </c>
      <c r="E27" s="10" t="n">
        <v>197500.03</v>
      </c>
      <c r="F27" s="5" t="n">
        <v>108266.68</v>
      </c>
      <c r="G27" s="11" t="n">
        <f aca="false">F27*100/E27</f>
        <v>54.8185638250283</v>
      </c>
    </row>
    <row r="28" customFormat="false" ht="15" hidden="false" customHeight="false" outlineLevel="0" collapsed="false">
      <c r="B28" s="4"/>
      <c r="C28" s="5"/>
      <c r="D28" s="9" t="s">
        <v>12</v>
      </c>
      <c r="E28" s="10" t="n">
        <v>234109.91</v>
      </c>
      <c r="F28" s="5" t="n">
        <v>107614.23</v>
      </c>
      <c r="G28" s="11" t="n">
        <f aca="false">F28*100/E28</f>
        <v>45.9673962541782</v>
      </c>
    </row>
    <row r="29" customFormat="false" ht="15" hidden="false" customHeight="false" outlineLevel="0" collapsed="false">
      <c r="B29" s="4"/>
      <c r="C29" s="5"/>
      <c r="D29" s="9" t="s">
        <v>13</v>
      </c>
      <c r="E29" s="10" t="n">
        <v>0</v>
      </c>
      <c r="F29" s="5" t="n">
        <v>0</v>
      </c>
      <c r="G29" s="11" t="n">
        <v>0</v>
      </c>
    </row>
    <row r="30" customFormat="false" ht="15" hidden="false" customHeight="false" outlineLevel="0" collapsed="false">
      <c r="B30" s="4"/>
      <c r="C30" s="5"/>
      <c r="D30" s="12" t="s">
        <v>14</v>
      </c>
      <c r="E30" s="13" t="n">
        <f aca="false">E26+E27+E28+E29</f>
        <v>446206.62</v>
      </c>
      <c r="F30" s="17" t="n">
        <f aca="false">F26+F27+F28+F29</f>
        <v>221310.71</v>
      </c>
      <c r="G30" s="14" t="n">
        <f aca="false">F30*100/E30</f>
        <v>49.5982578653808</v>
      </c>
    </row>
    <row r="31" customFormat="false" ht="25" hidden="false" customHeight="false" outlineLevel="0" collapsed="false">
      <c r="B31" s="4"/>
      <c r="C31" s="16" t="s">
        <v>19</v>
      </c>
      <c r="D31" s="9"/>
      <c r="E31" s="10"/>
      <c r="F31" s="5"/>
      <c r="G31" s="5"/>
    </row>
    <row r="32" customFormat="false" ht="15" hidden="false" customHeight="false" outlineLevel="0" collapsed="false">
      <c r="B32" s="4"/>
      <c r="C32" s="16"/>
      <c r="D32" s="9" t="s">
        <v>10</v>
      </c>
      <c r="E32" s="10" t="n">
        <v>0</v>
      </c>
      <c r="F32" s="11" t="n">
        <v>0</v>
      </c>
      <c r="G32" s="11" t="n">
        <v>0</v>
      </c>
    </row>
    <row r="33" customFormat="false" ht="15" hidden="false" customHeight="false" outlineLevel="0" collapsed="false">
      <c r="B33" s="4"/>
      <c r="C33" s="5"/>
      <c r="D33" s="9" t="s">
        <v>11</v>
      </c>
      <c r="E33" s="10" t="n">
        <v>448.8</v>
      </c>
      <c r="F33" s="11" t="n">
        <v>0</v>
      </c>
      <c r="G33" s="11" t="n">
        <v>0</v>
      </c>
    </row>
    <row r="34" customFormat="false" ht="15" hidden="false" customHeight="false" outlineLevel="0" collapsed="false">
      <c r="B34" s="4"/>
      <c r="C34" s="5"/>
      <c r="D34" s="9" t="s">
        <v>12</v>
      </c>
      <c r="E34" s="10" t="n">
        <v>52700.77</v>
      </c>
      <c r="F34" s="11" t="n">
        <v>27246.21</v>
      </c>
      <c r="G34" s="11" t="n">
        <f aca="false">F34*100/E34</f>
        <v>51.6998328487421</v>
      </c>
    </row>
    <row r="35" customFormat="false" ht="15" hidden="false" customHeight="false" outlineLevel="0" collapsed="false">
      <c r="B35" s="4"/>
      <c r="C35" s="5"/>
      <c r="D35" s="9" t="s">
        <v>13</v>
      </c>
      <c r="E35" s="10" t="n">
        <v>0</v>
      </c>
      <c r="F35" s="11" t="n">
        <v>0</v>
      </c>
      <c r="G35" s="11" t="n">
        <v>0</v>
      </c>
    </row>
    <row r="36" customFormat="false" ht="15" hidden="false" customHeight="false" outlineLevel="0" collapsed="false">
      <c r="B36" s="4"/>
      <c r="C36" s="5"/>
      <c r="D36" s="12" t="s">
        <v>14</v>
      </c>
      <c r="E36" s="13" t="n">
        <f aca="false">E32+E33+E34+E35</f>
        <v>53149.57</v>
      </c>
      <c r="F36" s="14" t="n">
        <f aca="false">F32+F33+F34+F35</f>
        <v>27246.21</v>
      </c>
      <c r="G36" s="14" t="n">
        <f aca="false">F36*100/E36</f>
        <v>51.2632745664734</v>
      </c>
    </row>
    <row r="37" customFormat="false" ht="25" hidden="false" customHeight="false" outlineLevel="0" collapsed="false">
      <c r="B37" s="4"/>
      <c r="C37" s="16" t="s">
        <v>20</v>
      </c>
      <c r="D37" s="18"/>
      <c r="E37" s="10"/>
      <c r="F37" s="11"/>
      <c r="G37" s="11"/>
    </row>
    <row r="38" customFormat="false" ht="15" hidden="false" customHeight="false" outlineLevel="0" collapsed="false">
      <c r="B38" s="4"/>
      <c r="C38" s="9"/>
      <c r="D38" s="9" t="s">
        <v>10</v>
      </c>
      <c r="E38" s="10" t="n">
        <v>0</v>
      </c>
      <c r="F38" s="11" t="n">
        <v>0</v>
      </c>
      <c r="G38" s="11" t="n">
        <v>0</v>
      </c>
    </row>
    <row r="39" customFormat="false" ht="15" hidden="false" customHeight="false" outlineLevel="0" collapsed="false">
      <c r="B39" s="4"/>
      <c r="C39" s="9"/>
      <c r="D39" s="9" t="s">
        <v>11</v>
      </c>
      <c r="E39" s="10" t="n">
        <v>0</v>
      </c>
      <c r="F39" s="11" t="n">
        <v>0</v>
      </c>
      <c r="G39" s="11" t="n">
        <v>0</v>
      </c>
    </row>
    <row r="40" customFormat="false" ht="15" hidden="false" customHeight="false" outlineLevel="0" collapsed="false">
      <c r="B40" s="4"/>
      <c r="C40" s="9"/>
      <c r="D40" s="9" t="s">
        <v>12</v>
      </c>
      <c r="E40" s="10" t="n">
        <v>170</v>
      </c>
      <c r="F40" s="11" t="n">
        <v>170</v>
      </c>
      <c r="G40" s="11" t="n">
        <f aca="false">F40*100/E40</f>
        <v>100</v>
      </c>
    </row>
    <row r="41" customFormat="false" ht="15" hidden="false" customHeight="false" outlineLevel="0" collapsed="false">
      <c r="B41" s="4"/>
      <c r="C41" s="9"/>
      <c r="D41" s="19" t="s">
        <v>14</v>
      </c>
      <c r="E41" s="13" t="n">
        <f aca="false">E38+E39+E40</f>
        <v>170</v>
      </c>
      <c r="F41" s="14" t="n">
        <f aca="false">F38+F39+F40</f>
        <v>170</v>
      </c>
      <c r="G41" s="14" t="n">
        <f aca="false">F41*100/E41</f>
        <v>100</v>
      </c>
    </row>
    <row r="42" customFormat="false" ht="36.7" hidden="false" customHeight="false" outlineLevel="0" collapsed="false">
      <c r="B42" s="4"/>
      <c r="C42" s="16" t="s">
        <v>21</v>
      </c>
      <c r="D42" s="18"/>
      <c r="E42" s="10"/>
      <c r="F42" s="11"/>
      <c r="G42" s="11"/>
    </row>
    <row r="43" customFormat="false" ht="15" hidden="false" customHeight="false" outlineLevel="0" collapsed="false">
      <c r="B43" s="4"/>
      <c r="C43" s="9"/>
      <c r="D43" s="9" t="s">
        <v>10</v>
      </c>
      <c r="E43" s="10" t="n">
        <v>0</v>
      </c>
      <c r="F43" s="11" t="n">
        <v>0</v>
      </c>
      <c r="G43" s="11" t="n">
        <v>0</v>
      </c>
    </row>
    <row r="44" customFormat="false" ht="15" hidden="false" customHeight="false" outlineLevel="0" collapsed="false">
      <c r="B44" s="4"/>
      <c r="C44" s="9"/>
      <c r="D44" s="9" t="s">
        <v>11</v>
      </c>
      <c r="E44" s="10" t="n">
        <v>0</v>
      </c>
      <c r="F44" s="11" t="n">
        <v>0</v>
      </c>
      <c r="G44" s="11" t="n">
        <v>0</v>
      </c>
    </row>
    <row r="45" customFormat="false" ht="15" hidden="false" customHeight="false" outlineLevel="0" collapsed="false">
      <c r="B45" s="4"/>
      <c r="C45" s="9"/>
      <c r="D45" s="9" t="s">
        <v>12</v>
      </c>
      <c r="E45" s="10" t="n">
        <v>193</v>
      </c>
      <c r="F45" s="11" t="n">
        <v>6</v>
      </c>
      <c r="G45" s="11" t="n">
        <f aca="false">F45*100/E45</f>
        <v>3.10880829015544</v>
      </c>
    </row>
    <row r="46" customFormat="false" ht="15" hidden="false" customHeight="false" outlineLevel="0" collapsed="false">
      <c r="B46" s="4"/>
      <c r="C46" s="9"/>
      <c r="D46" s="19" t="s">
        <v>14</v>
      </c>
      <c r="E46" s="13" t="n">
        <f aca="false">E43+E44+E45</f>
        <v>193</v>
      </c>
      <c r="F46" s="14" t="n">
        <f aca="false">F43+F44+F45</f>
        <v>6</v>
      </c>
      <c r="G46" s="14" t="n">
        <f aca="false">F46*100/E46</f>
        <v>3.10880829015544</v>
      </c>
    </row>
    <row r="47" customFormat="false" ht="25" hidden="false" customHeight="false" outlineLevel="0" collapsed="false">
      <c r="B47" s="4"/>
      <c r="C47" s="16" t="s">
        <v>22</v>
      </c>
      <c r="D47" s="18"/>
      <c r="E47" s="10"/>
      <c r="F47" s="5"/>
      <c r="G47" s="5"/>
    </row>
    <row r="48" customFormat="false" ht="15" hidden="false" customHeight="false" outlineLevel="0" collapsed="false">
      <c r="B48" s="4"/>
      <c r="C48" s="9"/>
      <c r="D48" s="9" t="s">
        <v>10</v>
      </c>
      <c r="E48" s="10" t="n">
        <v>0</v>
      </c>
      <c r="F48" s="11" t="n">
        <v>0</v>
      </c>
      <c r="G48" s="11" t="n">
        <v>0</v>
      </c>
    </row>
    <row r="49" customFormat="false" ht="15" hidden="false" customHeight="false" outlineLevel="0" collapsed="false">
      <c r="B49" s="4"/>
      <c r="C49" s="9"/>
      <c r="D49" s="9" t="s">
        <v>11</v>
      </c>
      <c r="E49" s="10" t="n">
        <v>2183.95</v>
      </c>
      <c r="F49" s="11" t="n">
        <v>1096.05</v>
      </c>
      <c r="G49" s="11" t="n">
        <v>0</v>
      </c>
    </row>
    <row r="50" customFormat="false" ht="15" hidden="false" customHeight="false" outlineLevel="0" collapsed="false">
      <c r="B50" s="4"/>
      <c r="C50" s="9"/>
      <c r="D50" s="9" t="s">
        <v>12</v>
      </c>
      <c r="E50" s="10" t="n">
        <v>235</v>
      </c>
      <c r="F50" s="11" t="n">
        <v>153.6</v>
      </c>
      <c r="G50" s="11" t="n">
        <f aca="false">F50*100/E50</f>
        <v>65.3617021276596</v>
      </c>
    </row>
    <row r="51" customFormat="false" ht="15" hidden="false" customHeight="false" outlineLevel="0" collapsed="false">
      <c r="B51" s="4"/>
      <c r="C51" s="9"/>
      <c r="D51" s="19" t="s">
        <v>14</v>
      </c>
      <c r="E51" s="13" t="n">
        <f aca="false">E48+E49+E50</f>
        <v>2418.95</v>
      </c>
      <c r="F51" s="14" t="n">
        <f aca="false">F48+F49+F50</f>
        <v>1249.65</v>
      </c>
      <c r="G51" s="14" t="n">
        <f aca="false">F51*100/E51</f>
        <v>51.6608445813266</v>
      </c>
    </row>
    <row r="52" customFormat="false" ht="60.15" hidden="false" customHeight="false" outlineLevel="0" collapsed="false">
      <c r="B52" s="4"/>
      <c r="C52" s="16" t="s">
        <v>23</v>
      </c>
      <c r="D52" s="19"/>
      <c r="E52" s="10"/>
      <c r="F52" s="5"/>
      <c r="G52" s="5"/>
    </row>
    <row r="53" customFormat="false" ht="15" hidden="false" customHeight="false" outlineLevel="0" collapsed="false">
      <c r="B53" s="4"/>
      <c r="C53" s="9"/>
      <c r="D53" s="9" t="s">
        <v>10</v>
      </c>
      <c r="E53" s="10" t="n">
        <v>0</v>
      </c>
      <c r="F53" s="11" t="n">
        <v>0</v>
      </c>
      <c r="G53" s="11" t="n">
        <v>0</v>
      </c>
    </row>
    <row r="54" customFormat="false" ht="15" hidden="false" customHeight="false" outlineLevel="0" collapsed="false">
      <c r="B54" s="4"/>
      <c r="C54" s="9"/>
      <c r="D54" s="9" t="s">
        <v>11</v>
      </c>
      <c r="E54" s="10" t="n">
        <v>0</v>
      </c>
      <c r="F54" s="11" t="n">
        <v>0</v>
      </c>
      <c r="G54" s="11" t="n">
        <v>0</v>
      </c>
    </row>
    <row r="55" customFormat="false" ht="15" hidden="false" customHeight="false" outlineLevel="0" collapsed="false">
      <c r="B55" s="4"/>
      <c r="C55" s="9"/>
      <c r="D55" s="9" t="s">
        <v>12</v>
      </c>
      <c r="E55" s="10" t="n">
        <v>23.3</v>
      </c>
      <c r="F55" s="11" t="n">
        <v>10.68</v>
      </c>
      <c r="G55" s="11" t="n">
        <f aca="false">F55*100/E55</f>
        <v>45.8369098712446</v>
      </c>
    </row>
    <row r="56" customFormat="false" ht="15" hidden="false" customHeight="false" outlineLevel="0" collapsed="false">
      <c r="B56" s="4"/>
      <c r="C56" s="9"/>
      <c r="D56" s="19" t="s">
        <v>14</v>
      </c>
      <c r="E56" s="13" t="n">
        <f aca="false">E53+E54+E55</f>
        <v>23.3</v>
      </c>
      <c r="F56" s="14" t="n">
        <f aca="false">F53+F54+F55</f>
        <v>10.68</v>
      </c>
      <c r="G56" s="14" t="n">
        <f aca="false">F56*100/E56</f>
        <v>45.8369098712446</v>
      </c>
    </row>
    <row r="57" customFormat="false" ht="25" hidden="false" customHeight="false" outlineLevel="0" collapsed="false">
      <c r="B57" s="4"/>
      <c r="C57" s="5" t="s">
        <v>24</v>
      </c>
      <c r="D57" s="19"/>
      <c r="E57" s="13"/>
      <c r="F57" s="14"/>
      <c r="G57" s="14"/>
    </row>
    <row r="58" customFormat="false" ht="15" hidden="false" customHeight="false" outlineLevel="0" collapsed="false">
      <c r="B58" s="4"/>
      <c r="C58" s="5"/>
      <c r="D58" s="9" t="s">
        <v>10</v>
      </c>
      <c r="E58" s="10" t="n">
        <v>32616.51</v>
      </c>
      <c r="F58" s="11" t="n">
        <v>16614.54</v>
      </c>
      <c r="G58" s="11" t="n">
        <v>0</v>
      </c>
    </row>
    <row r="59" customFormat="false" ht="15" hidden="false" customHeight="false" outlineLevel="0" collapsed="false">
      <c r="B59" s="4"/>
      <c r="C59" s="5"/>
      <c r="D59" s="9" t="s">
        <v>11</v>
      </c>
      <c r="E59" s="10" t="n">
        <v>33.19</v>
      </c>
      <c r="F59" s="11" t="n">
        <v>17.58</v>
      </c>
      <c r="G59" s="11" t="n">
        <v>0</v>
      </c>
    </row>
    <row r="60" customFormat="false" ht="15" hidden="false" customHeight="false" outlineLevel="0" collapsed="false">
      <c r="B60" s="4"/>
      <c r="C60" s="5"/>
      <c r="D60" s="9" t="s">
        <v>12</v>
      </c>
      <c r="E60" s="10" t="n">
        <v>0</v>
      </c>
      <c r="F60" s="11" t="n">
        <v>0</v>
      </c>
      <c r="G60" s="11" t="n">
        <v>0</v>
      </c>
    </row>
    <row r="61" customFormat="false" ht="15" hidden="false" customHeight="false" outlineLevel="0" collapsed="false">
      <c r="B61" s="4"/>
      <c r="C61" s="5"/>
      <c r="D61" s="19" t="s">
        <v>14</v>
      </c>
      <c r="E61" s="13" t="n">
        <f aca="false">E58+E59+E60</f>
        <v>32649.7</v>
      </c>
      <c r="F61" s="14" t="n">
        <f aca="false">F58+F59+F60</f>
        <v>16632.12</v>
      </c>
      <c r="G61" s="14" t="n">
        <v>0</v>
      </c>
    </row>
    <row r="62" customFormat="false" ht="15" hidden="false" customHeight="false" outlineLevel="0" collapsed="false">
      <c r="B62" s="4"/>
      <c r="C62" s="5" t="s">
        <v>25</v>
      </c>
      <c r="D62" s="19"/>
      <c r="E62" s="13"/>
      <c r="F62" s="14"/>
      <c r="G62" s="14"/>
    </row>
    <row r="63" customFormat="false" ht="15" hidden="false" customHeight="false" outlineLevel="0" collapsed="false">
      <c r="B63" s="4"/>
      <c r="C63" s="5"/>
      <c r="D63" s="9" t="s">
        <v>10</v>
      </c>
      <c r="E63" s="10" t="n">
        <v>36201.46</v>
      </c>
      <c r="F63" s="11" t="n">
        <v>15334.2</v>
      </c>
      <c r="G63" s="11" t="n">
        <v>0</v>
      </c>
    </row>
    <row r="64" customFormat="false" ht="15" hidden="false" customHeight="false" outlineLevel="0" collapsed="false">
      <c r="B64" s="4"/>
      <c r="C64" s="5"/>
      <c r="D64" s="9" t="s">
        <v>11</v>
      </c>
      <c r="E64" s="10" t="n">
        <v>8615</v>
      </c>
      <c r="F64" s="11" t="n">
        <v>978.78</v>
      </c>
      <c r="G64" s="11" t="n">
        <v>0</v>
      </c>
    </row>
    <row r="65" customFormat="false" ht="15" hidden="false" customHeight="false" outlineLevel="0" collapsed="false">
      <c r="B65" s="4"/>
      <c r="C65" s="5"/>
      <c r="D65" s="9" t="s">
        <v>12</v>
      </c>
      <c r="E65" s="10" t="n">
        <v>457.9</v>
      </c>
      <c r="F65" s="11" t="n">
        <v>164.78</v>
      </c>
      <c r="G65" s="11" t="n">
        <v>0</v>
      </c>
    </row>
    <row r="66" customFormat="false" ht="15" hidden="false" customHeight="false" outlineLevel="0" collapsed="false">
      <c r="B66" s="4"/>
      <c r="C66" s="5"/>
      <c r="D66" s="19" t="s">
        <v>14</v>
      </c>
      <c r="E66" s="13" t="n">
        <f aca="false">E63+E64+E65</f>
        <v>45274.36</v>
      </c>
      <c r="F66" s="14" t="n">
        <f aca="false">F63+F64+F65</f>
        <v>16477.76</v>
      </c>
      <c r="G66" s="14" t="n">
        <v>0</v>
      </c>
    </row>
    <row r="67" customFormat="false" ht="71.85" hidden="false" customHeight="false" outlineLevel="0" collapsed="false">
      <c r="B67" s="6" t="s">
        <v>26</v>
      </c>
      <c r="C67" s="15" t="s">
        <v>27</v>
      </c>
      <c r="D67" s="19"/>
      <c r="E67" s="10"/>
      <c r="F67" s="5"/>
      <c r="G67" s="5"/>
    </row>
    <row r="68" customFormat="false" ht="15" hidden="false" customHeight="false" outlineLevel="0" collapsed="false">
      <c r="B68" s="4"/>
      <c r="C68" s="5"/>
      <c r="D68" s="9" t="s">
        <v>10</v>
      </c>
      <c r="E68" s="10" t="n">
        <f aca="false">E73+E78+E83</f>
        <v>0</v>
      </c>
      <c r="F68" s="11" t="n">
        <f aca="false">F73+F78+F83</f>
        <v>0</v>
      </c>
      <c r="G68" s="11" t="n">
        <v>0</v>
      </c>
    </row>
    <row r="69" customFormat="false" ht="15" hidden="false" customHeight="false" outlineLevel="0" collapsed="false">
      <c r="B69" s="4"/>
      <c r="C69" s="5"/>
      <c r="D69" s="9" t="s">
        <v>11</v>
      </c>
      <c r="E69" s="10" t="n">
        <f aca="false">E74+E79+E84</f>
        <v>3910.73</v>
      </c>
      <c r="F69" s="11" t="n">
        <f aca="false">F74+F79+F84</f>
        <v>1856.64</v>
      </c>
      <c r="G69" s="11" t="n">
        <f aca="false">F69*100/E69</f>
        <v>47.4755352581232</v>
      </c>
    </row>
    <row r="70" customFormat="false" ht="15" hidden="false" customHeight="false" outlineLevel="0" collapsed="false">
      <c r="B70" s="4"/>
      <c r="C70" s="5"/>
      <c r="D70" s="9" t="s">
        <v>12</v>
      </c>
      <c r="E70" s="10" t="n">
        <f aca="false">E75+E80+E85</f>
        <v>651.11</v>
      </c>
      <c r="F70" s="11" t="n">
        <f aca="false">F75+F80+F85</f>
        <v>302.38</v>
      </c>
      <c r="G70" s="11" t="n">
        <f aca="false">F70*100/E70</f>
        <v>46.4406935848013</v>
      </c>
    </row>
    <row r="71" customFormat="false" ht="15" hidden="false" customHeight="false" outlineLevel="0" collapsed="false">
      <c r="B71" s="4"/>
      <c r="C71" s="5"/>
      <c r="D71" s="19" t="s">
        <v>14</v>
      </c>
      <c r="E71" s="13" t="n">
        <f aca="false">E68+E69+E70</f>
        <v>4561.84</v>
      </c>
      <c r="F71" s="14" t="n">
        <f aca="false">F68+F69+F70</f>
        <v>2159.02</v>
      </c>
      <c r="G71" s="14" t="n">
        <f aca="false">F71*100/E71</f>
        <v>47.3278326289392</v>
      </c>
    </row>
    <row r="72" customFormat="false" ht="36.7" hidden="false" customHeight="false" outlineLevel="0" collapsed="false">
      <c r="B72" s="4"/>
      <c r="C72" s="16" t="s">
        <v>28</v>
      </c>
      <c r="D72" s="9"/>
      <c r="E72" s="10"/>
      <c r="F72" s="5"/>
      <c r="G72" s="5"/>
    </row>
    <row r="73" customFormat="false" ht="15" hidden="false" customHeight="false" outlineLevel="0" collapsed="false">
      <c r="B73" s="4"/>
      <c r="C73" s="9"/>
      <c r="D73" s="9" t="s">
        <v>10</v>
      </c>
      <c r="E73" s="10" t="n">
        <v>0</v>
      </c>
      <c r="F73" s="11" t="n">
        <v>0</v>
      </c>
      <c r="G73" s="11" t="n">
        <v>0</v>
      </c>
    </row>
    <row r="74" customFormat="false" ht="15" hidden="false" customHeight="false" outlineLevel="0" collapsed="false">
      <c r="B74" s="4"/>
      <c r="C74" s="9"/>
      <c r="D74" s="9" t="s">
        <v>11</v>
      </c>
      <c r="E74" s="10" t="n">
        <v>3910.73</v>
      </c>
      <c r="F74" s="11" t="n">
        <v>1856.64</v>
      </c>
      <c r="G74" s="11" t="n">
        <f aca="false">F74*100/E74</f>
        <v>47.4755352581232</v>
      </c>
    </row>
    <row r="75" customFormat="false" ht="15" hidden="false" customHeight="false" outlineLevel="0" collapsed="false">
      <c r="B75" s="4"/>
      <c r="C75" s="9"/>
      <c r="D75" s="9" t="s">
        <v>12</v>
      </c>
      <c r="E75" s="10" t="n">
        <v>0</v>
      </c>
      <c r="F75" s="11" t="n">
        <v>0</v>
      </c>
      <c r="G75" s="11" t="n">
        <v>0</v>
      </c>
    </row>
    <row r="76" customFormat="false" ht="15" hidden="false" customHeight="false" outlineLevel="0" collapsed="false">
      <c r="B76" s="4"/>
      <c r="C76" s="9"/>
      <c r="D76" s="12" t="s">
        <v>14</v>
      </c>
      <c r="E76" s="13" t="n">
        <f aca="false">E73+E74+E75</f>
        <v>3910.73</v>
      </c>
      <c r="F76" s="14" t="n">
        <f aca="false">F73+F74+F75</f>
        <v>1856.64</v>
      </c>
      <c r="G76" s="14" t="n">
        <f aca="false">F76*100/E76</f>
        <v>47.4755352581232</v>
      </c>
    </row>
    <row r="77" customFormat="false" ht="48.4" hidden="false" customHeight="false" outlineLevel="0" collapsed="false">
      <c r="B77" s="4"/>
      <c r="C77" s="20" t="s">
        <v>29</v>
      </c>
      <c r="D77" s="9"/>
      <c r="E77" s="10"/>
      <c r="F77" s="5"/>
      <c r="G77" s="5"/>
    </row>
    <row r="78" customFormat="false" ht="15" hidden="false" customHeight="false" outlineLevel="0" collapsed="false">
      <c r="B78" s="4"/>
      <c r="C78" s="9"/>
      <c r="D78" s="9" t="s">
        <v>10</v>
      </c>
      <c r="E78" s="10" t="n">
        <v>0</v>
      </c>
      <c r="F78" s="11" t="n">
        <v>0</v>
      </c>
      <c r="G78" s="11" t="n">
        <v>0</v>
      </c>
    </row>
    <row r="79" customFormat="false" ht="15" hidden="false" customHeight="false" outlineLevel="0" collapsed="false">
      <c r="B79" s="4"/>
      <c r="C79" s="9"/>
      <c r="D79" s="9" t="s">
        <v>11</v>
      </c>
      <c r="E79" s="10" t="n">
        <v>0</v>
      </c>
      <c r="F79" s="11" t="n">
        <v>0</v>
      </c>
      <c r="G79" s="11" t="n">
        <v>0</v>
      </c>
    </row>
    <row r="80" customFormat="false" ht="15" hidden="false" customHeight="false" outlineLevel="0" collapsed="false">
      <c r="B80" s="4"/>
      <c r="C80" s="9"/>
      <c r="D80" s="9" t="s">
        <v>12</v>
      </c>
      <c r="E80" s="10" t="n">
        <v>0</v>
      </c>
      <c r="F80" s="11" t="n">
        <v>0</v>
      </c>
      <c r="G80" s="11" t="n">
        <v>0</v>
      </c>
    </row>
    <row r="81" customFormat="false" ht="15" hidden="false" customHeight="false" outlineLevel="0" collapsed="false">
      <c r="B81" s="4"/>
      <c r="C81" s="9"/>
      <c r="D81" s="12" t="s">
        <v>14</v>
      </c>
      <c r="E81" s="13" t="n">
        <f aca="false">E78+E79+E80</f>
        <v>0</v>
      </c>
      <c r="F81" s="14" t="n">
        <f aca="false">F78+F79+F80</f>
        <v>0</v>
      </c>
      <c r="G81" s="14" t="n">
        <v>0</v>
      </c>
    </row>
    <row r="82" customFormat="false" ht="60.15" hidden="false" customHeight="false" outlineLevel="0" collapsed="false">
      <c r="B82" s="4"/>
      <c r="C82" s="20" t="s">
        <v>30</v>
      </c>
      <c r="D82" s="9"/>
      <c r="E82" s="10"/>
      <c r="F82" s="5"/>
      <c r="G82" s="5"/>
    </row>
    <row r="83" customFormat="false" ht="15" hidden="false" customHeight="false" outlineLevel="0" collapsed="false">
      <c r="B83" s="4"/>
      <c r="C83" s="9"/>
      <c r="D83" s="9" t="s">
        <v>10</v>
      </c>
      <c r="E83" s="10" t="n">
        <v>0</v>
      </c>
      <c r="F83" s="11" t="n">
        <v>0</v>
      </c>
      <c r="G83" s="11" t="n">
        <v>0</v>
      </c>
    </row>
    <row r="84" customFormat="false" ht="15" hidden="false" customHeight="false" outlineLevel="0" collapsed="false">
      <c r="B84" s="4"/>
      <c r="C84" s="9"/>
      <c r="D84" s="9" t="s">
        <v>11</v>
      </c>
      <c r="E84" s="10" t="n">
        <v>0</v>
      </c>
      <c r="F84" s="11" t="n">
        <v>0</v>
      </c>
      <c r="G84" s="11" t="n">
        <v>0</v>
      </c>
    </row>
    <row r="85" customFormat="false" ht="15" hidden="false" customHeight="false" outlineLevel="0" collapsed="false">
      <c r="B85" s="4"/>
      <c r="C85" s="9"/>
      <c r="D85" s="9" t="s">
        <v>12</v>
      </c>
      <c r="E85" s="10" t="n">
        <v>651.11</v>
      </c>
      <c r="F85" s="11" t="n">
        <v>302.38</v>
      </c>
      <c r="G85" s="11" t="n">
        <f aca="false">F85*100/E85</f>
        <v>46.4406935848013</v>
      </c>
    </row>
    <row r="86" customFormat="false" ht="15" hidden="false" customHeight="false" outlineLevel="0" collapsed="false">
      <c r="B86" s="4"/>
      <c r="C86" s="9"/>
      <c r="D86" s="12" t="s">
        <v>14</v>
      </c>
      <c r="E86" s="13" t="n">
        <f aca="false">E83+E84+E85</f>
        <v>651.11</v>
      </c>
      <c r="F86" s="14" t="n">
        <f aca="false">F83+F84+F85</f>
        <v>302.38</v>
      </c>
      <c r="G86" s="14" t="n">
        <f aca="false">F86*100/E86</f>
        <v>46.4406935848013</v>
      </c>
    </row>
    <row r="87" customFormat="false" ht="25" hidden="false" customHeight="false" outlineLevel="0" collapsed="false">
      <c r="B87" s="6" t="s">
        <v>31</v>
      </c>
      <c r="C87" s="15" t="s">
        <v>32</v>
      </c>
      <c r="D87" s="18"/>
      <c r="E87" s="10"/>
      <c r="F87" s="5"/>
      <c r="G87" s="5"/>
    </row>
    <row r="88" customFormat="false" ht="15" hidden="false" customHeight="false" outlineLevel="0" collapsed="false">
      <c r="B88" s="4"/>
      <c r="C88" s="9"/>
      <c r="D88" s="9" t="s">
        <v>10</v>
      </c>
      <c r="E88" s="10" t="n">
        <f aca="false">E93+E98</f>
        <v>0</v>
      </c>
      <c r="F88" s="11" t="n">
        <f aca="false">F93+F98</f>
        <v>0</v>
      </c>
      <c r="G88" s="11" t="n">
        <v>0</v>
      </c>
    </row>
    <row r="89" customFormat="false" ht="15" hidden="false" customHeight="false" outlineLevel="0" collapsed="false">
      <c r="B89" s="4"/>
      <c r="C89" s="9"/>
      <c r="D89" s="9" t="s">
        <v>11</v>
      </c>
      <c r="E89" s="10" t="n">
        <f aca="false">E94+E99</f>
        <v>0</v>
      </c>
      <c r="F89" s="11" t="n">
        <f aca="false">F94+F99</f>
        <v>0</v>
      </c>
      <c r="G89" s="11" t="n">
        <v>0</v>
      </c>
    </row>
    <row r="90" customFormat="false" ht="15" hidden="false" customHeight="false" outlineLevel="0" collapsed="false">
      <c r="B90" s="4"/>
      <c r="C90" s="9"/>
      <c r="D90" s="9" t="s">
        <v>12</v>
      </c>
      <c r="E90" s="10" t="n">
        <f aca="false">E95+E100</f>
        <v>576.7</v>
      </c>
      <c r="F90" s="11" t="n">
        <f aca="false">F95+F100</f>
        <v>47.91</v>
      </c>
      <c r="G90" s="11" t="n">
        <f aca="false">F90*100/E90</f>
        <v>8.30761227674701</v>
      </c>
    </row>
    <row r="91" customFormat="false" ht="15" hidden="false" customHeight="false" outlineLevel="0" collapsed="false">
      <c r="B91" s="4"/>
      <c r="C91" s="9"/>
      <c r="D91" s="12" t="s">
        <v>14</v>
      </c>
      <c r="E91" s="13" t="n">
        <f aca="false">E88+E89+E90</f>
        <v>576.7</v>
      </c>
      <c r="F91" s="14" t="n">
        <f aca="false">F88+F89+F90</f>
        <v>47.91</v>
      </c>
      <c r="G91" s="14" t="n">
        <f aca="false">F91*100/E91</f>
        <v>8.30761227674701</v>
      </c>
    </row>
    <row r="92" customFormat="false" ht="48.4" hidden="false" customHeight="false" outlineLevel="0" collapsed="false">
      <c r="B92" s="4"/>
      <c r="C92" s="16" t="s">
        <v>33</v>
      </c>
      <c r="D92" s="9"/>
      <c r="E92" s="10"/>
      <c r="F92" s="5"/>
      <c r="G92" s="5"/>
    </row>
    <row r="93" customFormat="false" ht="15" hidden="false" customHeight="false" outlineLevel="0" collapsed="false">
      <c r="B93" s="4"/>
      <c r="C93" s="9"/>
      <c r="D93" s="9" t="s">
        <v>10</v>
      </c>
      <c r="E93" s="10" t="n">
        <v>0</v>
      </c>
      <c r="F93" s="11" t="n">
        <v>0</v>
      </c>
      <c r="G93" s="11" t="n">
        <v>0</v>
      </c>
    </row>
    <row r="94" customFormat="false" ht="15" hidden="false" customHeight="false" outlineLevel="0" collapsed="false">
      <c r="B94" s="4"/>
      <c r="C94" s="9"/>
      <c r="D94" s="9" t="s">
        <v>11</v>
      </c>
      <c r="E94" s="10" t="n">
        <v>0</v>
      </c>
      <c r="F94" s="11" t="n">
        <v>0</v>
      </c>
      <c r="G94" s="11" t="n">
        <v>0</v>
      </c>
    </row>
    <row r="95" customFormat="false" ht="15" hidden="false" customHeight="false" outlineLevel="0" collapsed="false">
      <c r="B95" s="4"/>
      <c r="C95" s="9"/>
      <c r="D95" s="9" t="s">
        <v>12</v>
      </c>
      <c r="E95" s="10" t="n">
        <v>154.5</v>
      </c>
      <c r="F95" s="11" t="n">
        <v>0</v>
      </c>
      <c r="G95" s="11" t="n">
        <v>0</v>
      </c>
    </row>
    <row r="96" customFormat="false" ht="15" hidden="false" customHeight="false" outlineLevel="0" collapsed="false">
      <c r="B96" s="4"/>
      <c r="C96" s="9"/>
      <c r="D96" s="12" t="s">
        <v>14</v>
      </c>
      <c r="E96" s="13" t="n">
        <f aca="false">E93+E94+E95</f>
        <v>154.5</v>
      </c>
      <c r="F96" s="14" t="n">
        <f aca="false">F93+F94+F95</f>
        <v>0</v>
      </c>
      <c r="G96" s="14" t="n">
        <v>0</v>
      </c>
    </row>
    <row r="97" customFormat="false" ht="48.4" hidden="false" customHeight="false" outlineLevel="0" collapsed="false">
      <c r="B97" s="4"/>
      <c r="C97" s="20" t="s">
        <v>34</v>
      </c>
      <c r="D97" s="9"/>
      <c r="E97" s="10"/>
      <c r="F97" s="5"/>
      <c r="G97" s="5"/>
    </row>
    <row r="98" customFormat="false" ht="15" hidden="false" customHeight="false" outlineLevel="0" collapsed="false">
      <c r="B98" s="4"/>
      <c r="C98" s="9"/>
      <c r="D98" s="9" t="s">
        <v>10</v>
      </c>
      <c r="E98" s="10" t="n">
        <v>0</v>
      </c>
      <c r="F98" s="11" t="n">
        <v>0</v>
      </c>
      <c r="G98" s="11" t="n">
        <v>0</v>
      </c>
    </row>
    <row r="99" customFormat="false" ht="15" hidden="false" customHeight="false" outlineLevel="0" collapsed="false">
      <c r="B99" s="4"/>
      <c r="C99" s="9"/>
      <c r="D99" s="9" t="s">
        <v>11</v>
      </c>
      <c r="E99" s="10" t="n">
        <v>0</v>
      </c>
      <c r="F99" s="11" t="n">
        <v>0</v>
      </c>
      <c r="G99" s="11" t="n">
        <v>0</v>
      </c>
    </row>
    <row r="100" customFormat="false" ht="15" hidden="false" customHeight="false" outlineLevel="0" collapsed="false">
      <c r="B100" s="4"/>
      <c r="C100" s="9"/>
      <c r="D100" s="9" t="s">
        <v>12</v>
      </c>
      <c r="E100" s="10" t="n">
        <v>422.2</v>
      </c>
      <c r="F100" s="11" t="n">
        <v>47.91</v>
      </c>
      <c r="G100" s="11" t="n">
        <f aca="false">F100*100/E100</f>
        <v>11.3477025106585</v>
      </c>
    </row>
    <row r="101" customFormat="false" ht="15" hidden="false" customHeight="false" outlineLevel="0" collapsed="false">
      <c r="B101" s="4"/>
      <c r="C101" s="9"/>
      <c r="D101" s="12" t="s">
        <v>14</v>
      </c>
      <c r="E101" s="13" t="n">
        <f aca="false">E98+E99+E100</f>
        <v>422.2</v>
      </c>
      <c r="F101" s="14" t="n">
        <f aca="false">F98+F99+F100</f>
        <v>47.91</v>
      </c>
      <c r="G101" s="14" t="n">
        <f aca="false">F101*100/E101</f>
        <v>11.3477025106585</v>
      </c>
    </row>
    <row r="102" customFormat="false" ht="36.7" hidden="false" customHeight="false" outlineLevel="0" collapsed="false">
      <c r="B102" s="6" t="s">
        <v>35</v>
      </c>
      <c r="C102" s="15" t="s">
        <v>36</v>
      </c>
      <c r="D102" s="12"/>
      <c r="E102" s="10"/>
      <c r="F102" s="5"/>
      <c r="G102" s="5"/>
    </row>
    <row r="103" customFormat="false" ht="15" hidden="false" customHeight="false" outlineLevel="0" collapsed="false">
      <c r="B103" s="4"/>
      <c r="C103" s="9"/>
      <c r="D103" s="9" t="s">
        <v>10</v>
      </c>
      <c r="E103" s="10" t="n">
        <f aca="false">E108+E113+E118</f>
        <v>0</v>
      </c>
      <c r="F103" s="11" t="n">
        <f aca="false">F108+F113+F118</f>
        <v>0</v>
      </c>
      <c r="G103" s="11" t="n">
        <v>0</v>
      </c>
    </row>
    <row r="104" customFormat="false" ht="15" hidden="false" customHeight="false" outlineLevel="0" collapsed="false">
      <c r="B104" s="4"/>
      <c r="C104" s="9"/>
      <c r="D104" s="9" t="s">
        <v>11</v>
      </c>
      <c r="E104" s="10" t="n">
        <f aca="false">E109+E114+E119</f>
        <v>0</v>
      </c>
      <c r="F104" s="11" t="n">
        <f aca="false">F109+F114+F119</f>
        <v>0</v>
      </c>
      <c r="G104" s="11" t="n">
        <v>0</v>
      </c>
    </row>
    <row r="105" customFormat="false" ht="15" hidden="false" customHeight="false" outlineLevel="0" collapsed="false">
      <c r="B105" s="4"/>
      <c r="C105" s="9"/>
      <c r="D105" s="9" t="s">
        <v>12</v>
      </c>
      <c r="E105" s="10" t="n">
        <f aca="false">E110+E115+E120</f>
        <v>34452.73</v>
      </c>
      <c r="F105" s="11" t="n">
        <f aca="false">F110+F115+F120</f>
        <v>12644.04</v>
      </c>
      <c r="G105" s="11" t="n">
        <f aca="false">F105*100/E105</f>
        <v>36.6996751781354</v>
      </c>
    </row>
    <row r="106" customFormat="false" ht="15" hidden="false" customHeight="false" outlineLevel="0" collapsed="false">
      <c r="B106" s="4"/>
      <c r="C106" s="9"/>
      <c r="D106" s="12" t="s">
        <v>14</v>
      </c>
      <c r="E106" s="13" t="n">
        <f aca="false">E103+E104+E105</f>
        <v>34452.73</v>
      </c>
      <c r="F106" s="14" t="n">
        <f aca="false">F103+F104+F105</f>
        <v>12644.04</v>
      </c>
      <c r="G106" s="14" t="n">
        <f aca="false">F106*100/E106</f>
        <v>36.6996751781354</v>
      </c>
    </row>
    <row r="107" customFormat="false" ht="25" hidden="false" customHeight="false" outlineLevel="0" collapsed="false">
      <c r="B107" s="4"/>
      <c r="C107" s="16" t="s">
        <v>37</v>
      </c>
      <c r="D107" s="9"/>
      <c r="E107" s="10"/>
      <c r="F107" s="11"/>
      <c r="G107" s="11"/>
    </row>
    <row r="108" customFormat="false" ht="15" hidden="false" customHeight="false" outlineLevel="0" collapsed="false">
      <c r="B108" s="4"/>
      <c r="C108" s="9"/>
      <c r="D108" s="9" t="s">
        <v>10</v>
      </c>
      <c r="E108" s="10" t="n">
        <v>0</v>
      </c>
      <c r="F108" s="11" t="n">
        <v>0</v>
      </c>
      <c r="G108" s="11" t="n">
        <v>0</v>
      </c>
    </row>
    <row r="109" customFormat="false" ht="15" hidden="false" customHeight="false" outlineLevel="0" collapsed="false">
      <c r="B109" s="4"/>
      <c r="C109" s="9"/>
      <c r="D109" s="9" t="s">
        <v>11</v>
      </c>
      <c r="E109" s="10" t="n">
        <v>0</v>
      </c>
      <c r="F109" s="11" t="n">
        <v>0</v>
      </c>
      <c r="G109" s="11" t="n">
        <v>0</v>
      </c>
    </row>
    <row r="110" customFormat="false" ht="15" hidden="false" customHeight="false" outlineLevel="0" collapsed="false">
      <c r="B110" s="4"/>
      <c r="C110" s="9"/>
      <c r="D110" s="9" t="s">
        <v>12</v>
      </c>
      <c r="E110" s="10" t="n">
        <v>6038.59</v>
      </c>
      <c r="F110" s="11" t="n">
        <v>2259.38</v>
      </c>
      <c r="G110" s="11" t="n">
        <f aca="false">F110*100/E110</f>
        <v>37.4156880993742</v>
      </c>
    </row>
    <row r="111" customFormat="false" ht="15" hidden="false" customHeight="false" outlineLevel="0" collapsed="false">
      <c r="B111" s="4"/>
      <c r="C111" s="9"/>
      <c r="D111" s="12" t="s">
        <v>14</v>
      </c>
      <c r="E111" s="13" t="n">
        <f aca="false">E108+E109+E110</f>
        <v>6038.59</v>
      </c>
      <c r="F111" s="14" t="n">
        <f aca="false">F108+F109+F110</f>
        <v>2259.38</v>
      </c>
      <c r="G111" s="14" t="n">
        <f aca="false">F111*100/E111</f>
        <v>37.4156880993742</v>
      </c>
    </row>
    <row r="112" customFormat="false" ht="36.7" hidden="false" customHeight="false" outlineLevel="0" collapsed="false">
      <c r="B112" s="4"/>
      <c r="C112" s="16" t="s">
        <v>38</v>
      </c>
      <c r="D112" s="9"/>
      <c r="E112" s="10"/>
      <c r="F112" s="5"/>
      <c r="G112" s="5"/>
    </row>
    <row r="113" customFormat="false" ht="15" hidden="false" customHeight="false" outlineLevel="0" collapsed="false">
      <c r="B113" s="4"/>
      <c r="C113" s="9"/>
      <c r="D113" s="9" t="s">
        <v>10</v>
      </c>
      <c r="E113" s="10" t="n">
        <v>0</v>
      </c>
      <c r="F113" s="11" t="n">
        <v>0</v>
      </c>
      <c r="G113" s="11" t="n">
        <v>0</v>
      </c>
    </row>
    <row r="114" customFormat="false" ht="15" hidden="false" customHeight="false" outlineLevel="0" collapsed="false">
      <c r="B114" s="4"/>
      <c r="C114" s="9"/>
      <c r="D114" s="9" t="s">
        <v>11</v>
      </c>
      <c r="E114" s="10" t="n">
        <v>0</v>
      </c>
      <c r="F114" s="11" t="n">
        <v>0</v>
      </c>
      <c r="G114" s="11" t="n">
        <v>0</v>
      </c>
    </row>
    <row r="115" customFormat="false" ht="15" hidden="false" customHeight="false" outlineLevel="0" collapsed="false">
      <c r="B115" s="4"/>
      <c r="C115" s="9"/>
      <c r="D115" s="9" t="s">
        <v>12</v>
      </c>
      <c r="E115" s="10" t="n">
        <v>27162.15</v>
      </c>
      <c r="F115" s="11" t="n">
        <v>9673.86</v>
      </c>
      <c r="G115" s="11" t="n">
        <f aca="false">F115*100/E115</f>
        <v>35.6152219172635</v>
      </c>
    </row>
    <row r="116" customFormat="false" ht="15" hidden="false" customHeight="false" outlineLevel="0" collapsed="false">
      <c r="B116" s="4"/>
      <c r="C116" s="9"/>
      <c r="D116" s="12" t="s">
        <v>14</v>
      </c>
      <c r="E116" s="13" t="n">
        <f aca="false">E113+E114+E115</f>
        <v>27162.15</v>
      </c>
      <c r="F116" s="14" t="n">
        <f aca="false">F113+F114+F115</f>
        <v>9673.86</v>
      </c>
      <c r="G116" s="14" t="n">
        <f aca="false">F116*100/E116</f>
        <v>35.6152219172635</v>
      </c>
    </row>
    <row r="117" customFormat="false" ht="25" hidden="false" customHeight="false" outlineLevel="0" collapsed="false">
      <c r="B117" s="4"/>
      <c r="C117" s="16" t="s">
        <v>39</v>
      </c>
      <c r="D117" s="9"/>
      <c r="E117" s="10"/>
      <c r="F117" s="11"/>
      <c r="G117" s="11"/>
    </row>
    <row r="118" customFormat="false" ht="15" hidden="false" customHeight="false" outlineLevel="0" collapsed="false">
      <c r="B118" s="4"/>
      <c r="C118" s="9"/>
      <c r="D118" s="9" t="s">
        <v>10</v>
      </c>
      <c r="E118" s="10" t="n">
        <v>0</v>
      </c>
      <c r="F118" s="11" t="n">
        <v>0</v>
      </c>
      <c r="G118" s="11" t="n">
        <v>0</v>
      </c>
    </row>
    <row r="119" customFormat="false" ht="15" hidden="false" customHeight="false" outlineLevel="0" collapsed="false">
      <c r="B119" s="4"/>
      <c r="C119" s="9"/>
      <c r="D119" s="9" t="s">
        <v>11</v>
      </c>
      <c r="E119" s="10" t="n">
        <v>0</v>
      </c>
      <c r="F119" s="11" t="n">
        <v>0</v>
      </c>
      <c r="G119" s="11" t="n">
        <v>0</v>
      </c>
    </row>
    <row r="120" customFormat="false" ht="15" hidden="false" customHeight="false" outlineLevel="0" collapsed="false">
      <c r="B120" s="4"/>
      <c r="C120" s="9"/>
      <c r="D120" s="9" t="s">
        <v>12</v>
      </c>
      <c r="E120" s="10" t="n">
        <v>1251.99</v>
      </c>
      <c r="F120" s="11" t="n">
        <v>710.8</v>
      </c>
      <c r="G120" s="11" t="n">
        <f aca="false">F120*100/E120</f>
        <v>56.7736164026869</v>
      </c>
    </row>
    <row r="121" customFormat="false" ht="15" hidden="false" customHeight="false" outlineLevel="0" collapsed="false">
      <c r="B121" s="4"/>
      <c r="C121" s="9"/>
      <c r="D121" s="12" t="s">
        <v>14</v>
      </c>
      <c r="E121" s="13" t="n">
        <f aca="false">E118+E119+E120</f>
        <v>1251.99</v>
      </c>
      <c r="F121" s="14" t="n">
        <f aca="false">F118+F119+F120</f>
        <v>710.8</v>
      </c>
      <c r="G121" s="14" t="n">
        <f aca="false">F121*100/E121</f>
        <v>56.7736164026869</v>
      </c>
    </row>
    <row r="122" customFormat="false" ht="15" hidden="false" customHeight="false" outlineLevel="0" collapsed="false">
      <c r="B122" s="4"/>
      <c r="C122" s="9"/>
      <c r="D122" s="12"/>
      <c r="E122" s="5"/>
      <c r="F122" s="5"/>
      <c r="G122" s="5"/>
    </row>
    <row r="123" customFormat="false" ht="25" hidden="false" customHeight="false" outlineLevel="0" collapsed="false">
      <c r="B123" s="21" t="s">
        <v>40</v>
      </c>
      <c r="C123" s="7" t="s">
        <v>41</v>
      </c>
      <c r="D123" s="22"/>
      <c r="E123" s="23"/>
      <c r="F123" s="23"/>
      <c r="G123" s="23"/>
    </row>
    <row r="124" customFormat="false" ht="15" hidden="false" customHeight="false" outlineLevel="0" collapsed="false">
      <c r="B124" s="4"/>
      <c r="C124" s="24"/>
      <c r="D124" s="24" t="s">
        <v>10</v>
      </c>
      <c r="E124" s="10" t="n">
        <f aca="false">E130+E157+E169</f>
        <v>7682.08</v>
      </c>
      <c r="F124" s="10" t="n">
        <f aca="false">F130+F157+F169</f>
        <v>2055.24</v>
      </c>
      <c r="G124" s="10" t="n">
        <v>0</v>
      </c>
    </row>
    <row r="125" customFormat="false" ht="15" hidden="false" customHeight="false" outlineLevel="0" collapsed="false">
      <c r="B125" s="4"/>
      <c r="C125" s="24"/>
      <c r="D125" s="24" t="s">
        <v>11</v>
      </c>
      <c r="E125" s="10" t="n">
        <f aca="false">E131+E158+E170</f>
        <v>105.7</v>
      </c>
      <c r="F125" s="10" t="n">
        <f aca="false">F131+F158+F170</f>
        <v>48.86</v>
      </c>
      <c r="G125" s="10" t="n">
        <f aca="false">F125*100/E125</f>
        <v>46.2251655629139</v>
      </c>
    </row>
    <row r="126" customFormat="false" ht="15" hidden="false" customHeight="false" outlineLevel="0" collapsed="false">
      <c r="B126" s="4"/>
      <c r="C126" s="24"/>
      <c r="D126" s="24" t="s">
        <v>12</v>
      </c>
      <c r="E126" s="10" t="n">
        <f aca="false">E132+E159+E171</f>
        <v>263739.06</v>
      </c>
      <c r="F126" s="10" t="n">
        <f aca="false">F132+F159+F171</f>
        <v>116787.21</v>
      </c>
      <c r="G126" s="10" t="n">
        <f aca="false">F126*100/E126</f>
        <v>44.2813476320117</v>
      </c>
    </row>
    <row r="127" customFormat="false" ht="15" hidden="false" customHeight="false" outlineLevel="0" collapsed="false">
      <c r="B127" s="4"/>
      <c r="C127" s="24"/>
      <c r="D127" s="24" t="s">
        <v>13</v>
      </c>
      <c r="E127" s="10" t="n">
        <f aca="false">E133+E160+E172</f>
        <v>0</v>
      </c>
      <c r="F127" s="10" t="n">
        <f aca="false">F133+F160+F172</f>
        <v>0</v>
      </c>
      <c r="G127" s="10" t="n">
        <v>0</v>
      </c>
    </row>
    <row r="128" customFormat="false" ht="15" hidden="false" customHeight="false" outlineLevel="0" collapsed="false">
      <c r="B128" s="4"/>
      <c r="C128" s="24"/>
      <c r="D128" s="25" t="s">
        <v>14</v>
      </c>
      <c r="E128" s="26" t="n">
        <f aca="false">E124+E125+E126+E127</f>
        <v>271526.84</v>
      </c>
      <c r="F128" s="13" t="n">
        <f aca="false">F124+F125+F126+F127</f>
        <v>118891.31</v>
      </c>
      <c r="G128" s="13" t="n">
        <f aca="false">F128*100/E128</f>
        <v>43.7862091276133</v>
      </c>
    </row>
    <row r="129" customFormat="false" ht="15" hidden="false" customHeight="false" outlineLevel="0" collapsed="false">
      <c r="B129" s="6" t="s">
        <v>42</v>
      </c>
      <c r="C129" s="25" t="s">
        <v>43</v>
      </c>
      <c r="D129" s="22"/>
      <c r="E129" s="10"/>
      <c r="F129" s="10"/>
      <c r="G129" s="10"/>
    </row>
    <row r="130" customFormat="false" ht="15" hidden="false" customHeight="false" outlineLevel="0" collapsed="false">
      <c r="B130" s="4"/>
      <c r="C130" s="24"/>
      <c r="D130" s="24" t="s">
        <v>10</v>
      </c>
      <c r="E130" s="10" t="n">
        <f aca="false">E136+E141+E147+E152</f>
        <v>7682.08</v>
      </c>
      <c r="F130" s="10" t="n">
        <f aca="false">F136+F141+F147+F152</f>
        <v>2055.24</v>
      </c>
      <c r="G130" s="10" t="n">
        <v>0</v>
      </c>
    </row>
    <row r="131" customFormat="false" ht="15" hidden="false" customHeight="false" outlineLevel="0" collapsed="false">
      <c r="B131" s="4"/>
      <c r="C131" s="24"/>
      <c r="D131" s="24" t="s">
        <v>11</v>
      </c>
      <c r="E131" s="10" t="n">
        <f aca="false">E137+E142+E148+E153</f>
        <v>105.7</v>
      </c>
      <c r="F131" s="10" t="n">
        <f aca="false">F137+F142+F148+F153</f>
        <v>48.86</v>
      </c>
      <c r="G131" s="10" t="n">
        <f aca="false">F131*100/E131</f>
        <v>46.2251655629139</v>
      </c>
    </row>
    <row r="132" customFormat="false" ht="15" hidden="false" customHeight="false" outlineLevel="0" collapsed="false">
      <c r="B132" s="4"/>
      <c r="C132" s="24"/>
      <c r="D132" s="24" t="s">
        <v>12</v>
      </c>
      <c r="E132" s="10" t="n">
        <f aca="false">E138+E143+E149+E154</f>
        <v>237082.12</v>
      </c>
      <c r="F132" s="10" t="n">
        <f aca="false">F138+F143+F149+F154</f>
        <v>103418.24</v>
      </c>
      <c r="G132" s="10" t="n">
        <f aca="false">F132*100/E132</f>
        <v>43.621273506412</v>
      </c>
    </row>
    <row r="133" customFormat="false" ht="15" hidden="false" customHeight="false" outlineLevel="0" collapsed="false">
      <c r="B133" s="4"/>
      <c r="C133" s="24"/>
      <c r="D133" s="24" t="s">
        <v>13</v>
      </c>
      <c r="E133" s="10" t="n">
        <v>0</v>
      </c>
      <c r="F133" s="10" t="n">
        <f aca="false">F144</f>
        <v>0</v>
      </c>
      <c r="G133" s="10" t="n">
        <v>0</v>
      </c>
    </row>
    <row r="134" customFormat="false" ht="15" hidden="false" customHeight="false" outlineLevel="0" collapsed="false">
      <c r="B134" s="4"/>
      <c r="C134" s="24"/>
      <c r="D134" s="25" t="s">
        <v>14</v>
      </c>
      <c r="E134" s="13" t="n">
        <f aca="false">E130+E131+E132+E133</f>
        <v>244869.9</v>
      </c>
      <c r="F134" s="13" t="n">
        <f aca="false">F130+F131+F132+F133</f>
        <v>105522.34</v>
      </c>
      <c r="G134" s="13" t="n">
        <f aca="false">F134*100/E134</f>
        <v>43.0932262397298</v>
      </c>
    </row>
    <row r="135" customFormat="false" ht="25" hidden="false" customHeight="false" outlineLevel="0" collapsed="false">
      <c r="B135" s="4"/>
      <c r="C135" s="27" t="s">
        <v>44</v>
      </c>
      <c r="D135" s="25"/>
      <c r="E135" s="13"/>
      <c r="F135" s="13"/>
      <c r="G135" s="13"/>
    </row>
    <row r="136" customFormat="false" ht="15" hidden="false" customHeight="false" outlineLevel="0" collapsed="false">
      <c r="B136" s="4"/>
      <c r="C136" s="24"/>
      <c r="D136" s="9" t="s">
        <v>10</v>
      </c>
      <c r="E136" s="10" t="n">
        <v>0</v>
      </c>
      <c r="F136" s="10" t="n">
        <v>0</v>
      </c>
      <c r="G136" s="10" t="n">
        <v>0</v>
      </c>
    </row>
    <row r="137" customFormat="false" ht="15" hidden="false" customHeight="false" outlineLevel="0" collapsed="false">
      <c r="B137" s="4"/>
      <c r="C137" s="24"/>
      <c r="D137" s="24" t="s">
        <v>11</v>
      </c>
      <c r="E137" s="10" t="n">
        <v>0</v>
      </c>
      <c r="F137" s="10" t="n">
        <v>0</v>
      </c>
      <c r="G137" s="10" t="n">
        <v>0</v>
      </c>
    </row>
    <row r="138" customFormat="false" ht="15" hidden="false" customHeight="false" outlineLevel="0" collapsed="false">
      <c r="B138" s="4"/>
      <c r="C138" s="24"/>
      <c r="D138" s="24" t="s">
        <v>12</v>
      </c>
      <c r="E138" s="10" t="n">
        <v>182537.74</v>
      </c>
      <c r="F138" s="10" t="n">
        <v>79912.96</v>
      </c>
      <c r="G138" s="10" t="n">
        <f aca="false">F138*100/E138</f>
        <v>43.7788700572276</v>
      </c>
    </row>
    <row r="139" customFormat="false" ht="15" hidden="false" customHeight="false" outlineLevel="0" collapsed="false">
      <c r="B139" s="4"/>
      <c r="C139" s="24"/>
      <c r="D139" s="25" t="s">
        <v>14</v>
      </c>
      <c r="E139" s="13" t="n">
        <f aca="false">E136+E137+E138</f>
        <v>182537.74</v>
      </c>
      <c r="F139" s="13" t="n">
        <f aca="false">F136+F137+F138</f>
        <v>79912.96</v>
      </c>
      <c r="G139" s="13" t="n">
        <f aca="false">F139/E139*100</f>
        <v>43.7788700572276</v>
      </c>
    </row>
    <row r="140" customFormat="false" ht="36.7" hidden="false" customHeight="false" outlineLevel="0" collapsed="false">
      <c r="B140" s="4"/>
      <c r="C140" s="16" t="s">
        <v>45</v>
      </c>
      <c r="D140" s="12"/>
      <c r="E140" s="10"/>
      <c r="F140" s="10"/>
      <c r="G140" s="10"/>
    </row>
    <row r="141" customFormat="false" ht="15" hidden="false" customHeight="false" outlineLevel="0" collapsed="false">
      <c r="B141" s="4"/>
      <c r="C141" s="9"/>
      <c r="D141" s="24" t="s">
        <v>10</v>
      </c>
      <c r="E141" s="10" t="n">
        <v>7600</v>
      </c>
      <c r="F141" s="10" t="n">
        <v>1973.16</v>
      </c>
      <c r="G141" s="10" t="n">
        <f aca="false">F141*100/E141</f>
        <v>25.9626315789474</v>
      </c>
    </row>
    <row r="142" customFormat="false" ht="15" hidden="false" customHeight="false" outlineLevel="0" collapsed="false">
      <c r="B142" s="4"/>
      <c r="C142" s="9"/>
      <c r="D142" s="24" t="s">
        <v>11</v>
      </c>
      <c r="E142" s="10" t="n">
        <v>76.77</v>
      </c>
      <c r="F142" s="10" t="n">
        <v>19.93</v>
      </c>
      <c r="G142" s="10" t="n">
        <f aca="false">F142/E142*100</f>
        <v>25.9606617168165</v>
      </c>
    </row>
    <row r="143" customFormat="false" ht="15" hidden="false" customHeight="false" outlineLevel="0" collapsed="false">
      <c r="B143" s="4"/>
      <c r="C143" s="9"/>
      <c r="D143" s="24" t="s">
        <v>12</v>
      </c>
      <c r="E143" s="10" t="n">
        <v>404.04</v>
      </c>
      <c r="F143" s="10" t="n">
        <v>104.9</v>
      </c>
      <c r="G143" s="10" t="n">
        <f aca="false">F143*100/E143</f>
        <v>25.962775962776</v>
      </c>
    </row>
    <row r="144" customFormat="false" ht="15" hidden="false" customHeight="false" outlineLevel="0" collapsed="false">
      <c r="B144" s="4"/>
      <c r="C144" s="9"/>
      <c r="D144" s="24" t="s">
        <v>13</v>
      </c>
      <c r="E144" s="10" t="n">
        <v>0</v>
      </c>
      <c r="F144" s="10" t="n">
        <v>0</v>
      </c>
      <c r="G144" s="10" t="n">
        <v>0</v>
      </c>
    </row>
    <row r="145" customFormat="false" ht="15" hidden="false" customHeight="false" outlineLevel="0" collapsed="false">
      <c r="B145" s="4"/>
      <c r="C145" s="9"/>
      <c r="D145" s="25" t="s">
        <v>14</v>
      </c>
      <c r="E145" s="13" t="n">
        <f aca="false">E141+E142+E143+E144</f>
        <v>8080.81</v>
      </c>
      <c r="F145" s="13" t="n">
        <f aca="false">F141+F142+F143+F144</f>
        <v>2097.99</v>
      </c>
      <c r="G145" s="13" t="n">
        <f aca="false">F145*100/E145</f>
        <v>25.9626200838777</v>
      </c>
    </row>
    <row r="146" customFormat="false" ht="25" hidden="false" customHeight="false" outlineLevel="0" collapsed="false">
      <c r="B146" s="4"/>
      <c r="C146" s="27" t="s">
        <v>46</v>
      </c>
      <c r="D146" s="12"/>
      <c r="E146" s="10"/>
      <c r="F146" s="10"/>
      <c r="G146" s="10"/>
    </row>
    <row r="147" customFormat="false" ht="15" hidden="false" customHeight="false" outlineLevel="0" collapsed="false">
      <c r="B147" s="4"/>
      <c r="C147" s="9"/>
      <c r="D147" s="9" t="s">
        <v>10</v>
      </c>
      <c r="E147" s="10" t="n">
        <v>82.08</v>
      </c>
      <c r="F147" s="10" t="n">
        <v>82.08</v>
      </c>
      <c r="G147" s="10" t="n">
        <f aca="false">F147*100/E147</f>
        <v>100</v>
      </c>
    </row>
    <row r="148" customFormat="false" ht="15" hidden="false" customHeight="false" outlineLevel="0" collapsed="false">
      <c r="B148" s="4"/>
      <c r="C148" s="9"/>
      <c r="D148" s="24" t="s">
        <v>11</v>
      </c>
      <c r="E148" s="10" t="n">
        <v>28.93</v>
      </c>
      <c r="F148" s="10" t="n">
        <v>28.93</v>
      </c>
      <c r="G148" s="10" t="n">
        <f aca="false">F148*100/E148</f>
        <v>100</v>
      </c>
    </row>
    <row r="149" customFormat="false" ht="15" hidden="false" customHeight="false" outlineLevel="0" collapsed="false">
      <c r="B149" s="4"/>
      <c r="C149" s="9"/>
      <c r="D149" s="24" t="s">
        <v>12</v>
      </c>
      <c r="E149" s="10" t="n">
        <v>52625.68</v>
      </c>
      <c r="F149" s="10" t="n">
        <v>22777.32</v>
      </c>
      <c r="G149" s="10" t="n">
        <f aca="false">F149*100/E149</f>
        <v>43.2817590195509</v>
      </c>
    </row>
    <row r="150" customFormat="false" ht="15" hidden="false" customHeight="false" outlineLevel="0" collapsed="false">
      <c r="B150" s="4"/>
      <c r="C150" s="9"/>
      <c r="D150" s="25" t="s">
        <v>14</v>
      </c>
      <c r="E150" s="13" t="n">
        <f aca="false">E148+E149+E147</f>
        <v>52736.69</v>
      </c>
      <c r="F150" s="13" t="n">
        <f aca="false">F148+F149+F147</f>
        <v>22888.33</v>
      </c>
      <c r="G150" s="13" t="n">
        <f aca="false">F150*100/E150</f>
        <v>43.4011501290657</v>
      </c>
    </row>
    <row r="151" customFormat="false" ht="71.25" hidden="false" customHeight="false" outlineLevel="0" collapsed="false">
      <c r="B151" s="4"/>
      <c r="C151" s="27" t="s">
        <v>47</v>
      </c>
      <c r="D151" s="12"/>
      <c r="E151" s="10"/>
      <c r="F151" s="10"/>
      <c r="G151" s="10"/>
    </row>
    <row r="152" customFormat="false" ht="15" hidden="false" customHeight="false" outlineLevel="0" collapsed="false">
      <c r="B152" s="4"/>
      <c r="C152" s="9"/>
      <c r="D152" s="24" t="s">
        <v>10</v>
      </c>
      <c r="E152" s="10" t="n">
        <v>0</v>
      </c>
      <c r="F152" s="10" t="n">
        <v>0</v>
      </c>
      <c r="G152" s="10" t="n">
        <v>0</v>
      </c>
    </row>
    <row r="153" customFormat="false" ht="15" hidden="false" customHeight="false" outlineLevel="0" collapsed="false">
      <c r="B153" s="4"/>
      <c r="C153" s="9"/>
      <c r="D153" s="24" t="s">
        <v>11</v>
      </c>
      <c r="E153" s="10" t="n">
        <v>0</v>
      </c>
      <c r="F153" s="10" t="n">
        <v>0</v>
      </c>
      <c r="G153" s="10" t="n">
        <v>0</v>
      </c>
    </row>
    <row r="154" customFormat="false" ht="15" hidden="false" customHeight="false" outlineLevel="0" collapsed="false">
      <c r="B154" s="4"/>
      <c r="C154" s="9"/>
      <c r="D154" s="24" t="s">
        <v>12</v>
      </c>
      <c r="E154" s="10" t="n">
        <v>1514.66</v>
      </c>
      <c r="F154" s="10" t="n">
        <v>623.06</v>
      </c>
      <c r="G154" s="10" t="n">
        <f aca="false">F154/E154*100</f>
        <v>41.1353042927126</v>
      </c>
    </row>
    <row r="155" customFormat="false" ht="15" hidden="false" customHeight="false" outlineLevel="0" collapsed="false">
      <c r="B155" s="4"/>
      <c r="C155" s="9"/>
      <c r="D155" s="25" t="s">
        <v>14</v>
      </c>
      <c r="E155" s="13" t="n">
        <f aca="false">E154</f>
        <v>1514.66</v>
      </c>
      <c r="F155" s="13" t="n">
        <f aca="false">F152+F153+F154</f>
        <v>623.06</v>
      </c>
      <c r="G155" s="13" t="n">
        <f aca="false">F155/E155*100</f>
        <v>41.1353042927126</v>
      </c>
    </row>
    <row r="156" customFormat="false" ht="36.7" hidden="false" customHeight="false" outlineLevel="0" collapsed="false">
      <c r="B156" s="28" t="s">
        <v>48</v>
      </c>
      <c r="C156" s="15" t="s">
        <v>49</v>
      </c>
      <c r="D156" s="25"/>
      <c r="E156" s="10"/>
      <c r="F156" s="10"/>
      <c r="G156" s="10"/>
    </row>
    <row r="157" customFormat="false" ht="15" hidden="false" customHeight="false" outlineLevel="0" collapsed="false">
      <c r="B157" s="4"/>
      <c r="C157" s="9"/>
      <c r="D157" s="24" t="s">
        <v>10</v>
      </c>
      <c r="E157" s="10" t="n">
        <f aca="false">E163</f>
        <v>0</v>
      </c>
      <c r="F157" s="10" t="n">
        <f aca="false">F163</f>
        <v>0</v>
      </c>
      <c r="G157" s="10" t="n">
        <v>0</v>
      </c>
    </row>
    <row r="158" customFormat="false" ht="15" hidden="false" customHeight="false" outlineLevel="0" collapsed="false">
      <c r="B158" s="4"/>
      <c r="C158" s="9"/>
      <c r="D158" s="24" t="s">
        <v>11</v>
      </c>
      <c r="E158" s="10" t="n">
        <f aca="false">E164</f>
        <v>0</v>
      </c>
      <c r="F158" s="10" t="n">
        <f aca="false">F164</f>
        <v>0</v>
      </c>
      <c r="G158" s="10" t="n">
        <v>0</v>
      </c>
    </row>
    <row r="159" customFormat="false" ht="15" hidden="false" customHeight="false" outlineLevel="0" collapsed="false">
      <c r="B159" s="4"/>
      <c r="C159" s="9"/>
      <c r="D159" s="24" t="s">
        <v>12</v>
      </c>
      <c r="E159" s="10" t="n">
        <f aca="false">E165</f>
        <v>22623.45</v>
      </c>
      <c r="F159" s="10" t="n">
        <f aca="false">F165</f>
        <v>11717.96</v>
      </c>
      <c r="G159" s="10" t="n">
        <f aca="false">F159*100/E159</f>
        <v>51.7956368281584</v>
      </c>
    </row>
    <row r="160" customFormat="false" ht="15" hidden="false" customHeight="false" outlineLevel="0" collapsed="false">
      <c r="B160" s="4"/>
      <c r="C160" s="9"/>
      <c r="D160" s="24" t="s">
        <v>13</v>
      </c>
      <c r="E160" s="10" t="n">
        <f aca="false">E166</f>
        <v>0</v>
      </c>
      <c r="F160" s="10" t="n">
        <v>0</v>
      </c>
      <c r="G160" s="10" t="n">
        <v>0</v>
      </c>
    </row>
    <row r="161" customFormat="false" ht="15" hidden="false" customHeight="false" outlineLevel="0" collapsed="false">
      <c r="B161" s="4"/>
      <c r="C161" s="9"/>
      <c r="D161" s="25" t="s">
        <v>14</v>
      </c>
      <c r="E161" s="13" t="n">
        <f aca="false">E157+E158+E159+E160</f>
        <v>22623.45</v>
      </c>
      <c r="F161" s="13" t="n">
        <f aca="false">F157+F158+F159+F160</f>
        <v>11717.96</v>
      </c>
      <c r="G161" s="13" t="n">
        <f aca="false">F161*100/E161</f>
        <v>51.7956368281584</v>
      </c>
    </row>
    <row r="162" customFormat="false" ht="25" hidden="false" customHeight="false" outlineLevel="0" collapsed="false">
      <c r="B162" s="4"/>
      <c r="C162" s="16" t="s">
        <v>50</v>
      </c>
      <c r="D162" s="25"/>
      <c r="E162" s="10"/>
      <c r="F162" s="10"/>
      <c r="G162" s="10"/>
    </row>
    <row r="163" customFormat="false" ht="15" hidden="false" customHeight="false" outlineLevel="0" collapsed="false">
      <c r="B163" s="4"/>
      <c r="C163" s="9"/>
      <c r="D163" s="24" t="s">
        <v>10</v>
      </c>
      <c r="E163" s="10" t="n">
        <v>0</v>
      </c>
      <c r="F163" s="10" t="n">
        <v>0</v>
      </c>
      <c r="G163" s="10" t="n">
        <v>0</v>
      </c>
    </row>
    <row r="164" customFormat="false" ht="15" hidden="false" customHeight="false" outlineLevel="0" collapsed="false">
      <c r="B164" s="4"/>
      <c r="C164" s="9"/>
      <c r="D164" s="24" t="s">
        <v>11</v>
      </c>
      <c r="E164" s="10" t="n">
        <v>0</v>
      </c>
      <c r="F164" s="10" t="n">
        <v>0</v>
      </c>
      <c r="G164" s="10" t="n">
        <v>0</v>
      </c>
    </row>
    <row r="165" customFormat="false" ht="15" hidden="false" customHeight="false" outlineLevel="0" collapsed="false">
      <c r="B165" s="4"/>
      <c r="C165" s="9"/>
      <c r="D165" s="24" t="s">
        <v>12</v>
      </c>
      <c r="E165" s="10" t="n">
        <v>22623.45</v>
      </c>
      <c r="F165" s="10" t="n">
        <v>11717.96</v>
      </c>
      <c r="G165" s="10" t="n">
        <f aca="false">F165*100/E165</f>
        <v>51.7956368281584</v>
      </c>
    </row>
    <row r="166" customFormat="false" ht="15" hidden="false" customHeight="false" outlineLevel="0" collapsed="false">
      <c r="B166" s="4"/>
      <c r="C166" s="9"/>
      <c r="D166" s="24" t="s">
        <v>13</v>
      </c>
      <c r="E166" s="10" t="n">
        <v>0</v>
      </c>
      <c r="F166" s="10" t="n">
        <v>0</v>
      </c>
      <c r="G166" s="10" t="n">
        <v>0</v>
      </c>
    </row>
    <row r="167" customFormat="false" ht="15" hidden="false" customHeight="false" outlineLevel="0" collapsed="false">
      <c r="B167" s="4"/>
      <c r="C167" s="9"/>
      <c r="D167" s="25" t="s">
        <v>14</v>
      </c>
      <c r="E167" s="13" t="n">
        <f aca="false">E163+E164+E165+E166</f>
        <v>22623.45</v>
      </c>
      <c r="F167" s="13" t="n">
        <f aca="false">F163+F164+F165+F166</f>
        <v>11717.96</v>
      </c>
      <c r="G167" s="13" t="n">
        <f aca="false">F167*100/E167</f>
        <v>51.7956368281584</v>
      </c>
    </row>
    <row r="168" customFormat="false" ht="48.4" hidden="false" customHeight="false" outlineLevel="0" collapsed="false">
      <c r="B168" s="28" t="s">
        <v>51</v>
      </c>
      <c r="C168" s="7" t="s">
        <v>52</v>
      </c>
      <c r="D168" s="25"/>
      <c r="E168" s="10"/>
      <c r="F168" s="10"/>
      <c r="G168" s="10"/>
    </row>
    <row r="169" customFormat="false" ht="15" hidden="false" customHeight="false" outlineLevel="0" collapsed="false">
      <c r="B169" s="4"/>
      <c r="C169" s="9"/>
      <c r="D169" s="24" t="s">
        <v>10</v>
      </c>
      <c r="E169" s="10" t="n">
        <f aca="false">E175</f>
        <v>0</v>
      </c>
      <c r="F169" s="10" t="n">
        <f aca="false">F175</f>
        <v>0</v>
      </c>
      <c r="G169" s="10" t="n">
        <v>0</v>
      </c>
    </row>
    <row r="170" customFormat="false" ht="15" hidden="false" customHeight="false" outlineLevel="0" collapsed="false">
      <c r="B170" s="4"/>
      <c r="C170" s="9"/>
      <c r="D170" s="24" t="s">
        <v>11</v>
      </c>
      <c r="E170" s="10" t="n">
        <f aca="false">E176</f>
        <v>0</v>
      </c>
      <c r="F170" s="10" t="n">
        <f aca="false">F176</f>
        <v>0</v>
      </c>
      <c r="G170" s="10" t="n">
        <v>0</v>
      </c>
    </row>
    <row r="171" customFormat="false" ht="15" hidden="false" customHeight="false" outlineLevel="0" collapsed="false">
      <c r="B171" s="4"/>
      <c r="C171" s="9"/>
      <c r="D171" s="24" t="s">
        <v>12</v>
      </c>
      <c r="E171" s="10" t="n">
        <f aca="false">E177</f>
        <v>4033.49</v>
      </c>
      <c r="F171" s="10" t="n">
        <f aca="false">F177</f>
        <v>1651.01</v>
      </c>
      <c r="G171" s="10" t="n">
        <f aca="false">F171*100/E171</f>
        <v>40.9325422896797</v>
      </c>
    </row>
    <row r="172" customFormat="false" ht="15" hidden="false" customHeight="false" outlineLevel="0" collapsed="false">
      <c r="B172" s="4"/>
      <c r="C172" s="9"/>
      <c r="D172" s="24" t="s">
        <v>13</v>
      </c>
      <c r="E172" s="10" t="n">
        <f aca="false">E178</f>
        <v>0</v>
      </c>
      <c r="F172" s="10" t="n">
        <f aca="false">F178</f>
        <v>0</v>
      </c>
      <c r="G172" s="10" t="n">
        <v>0</v>
      </c>
    </row>
    <row r="173" customFormat="false" ht="15" hidden="false" customHeight="false" outlineLevel="0" collapsed="false">
      <c r="B173" s="4"/>
      <c r="C173" s="9"/>
      <c r="D173" s="25" t="s">
        <v>14</v>
      </c>
      <c r="E173" s="13" t="n">
        <f aca="false">E169+E170+E171+E172</f>
        <v>4033.49</v>
      </c>
      <c r="F173" s="13" t="n">
        <f aca="false">F169+F170+F171+F172</f>
        <v>1651.01</v>
      </c>
      <c r="G173" s="13" t="n">
        <f aca="false">F173*100/E173</f>
        <v>40.9325422896797</v>
      </c>
    </row>
    <row r="174" customFormat="false" ht="25" hidden="false" customHeight="false" outlineLevel="0" collapsed="false">
      <c r="B174" s="4"/>
      <c r="C174" s="16" t="s">
        <v>53</v>
      </c>
      <c r="D174" s="25"/>
      <c r="E174" s="10"/>
      <c r="F174" s="10"/>
      <c r="G174" s="10"/>
    </row>
    <row r="175" customFormat="false" ht="15" hidden="false" customHeight="false" outlineLevel="0" collapsed="false">
      <c r="B175" s="4"/>
      <c r="C175" s="9"/>
      <c r="D175" s="24" t="s">
        <v>10</v>
      </c>
      <c r="E175" s="10" t="n">
        <v>0</v>
      </c>
      <c r="F175" s="10" t="n">
        <v>0</v>
      </c>
      <c r="G175" s="10" t="n">
        <v>0</v>
      </c>
    </row>
    <row r="176" customFormat="false" ht="15" hidden="false" customHeight="false" outlineLevel="0" collapsed="false">
      <c r="B176" s="4"/>
      <c r="C176" s="9"/>
      <c r="D176" s="24" t="s">
        <v>11</v>
      </c>
      <c r="E176" s="10" t="n">
        <v>0</v>
      </c>
      <c r="F176" s="10" t="n">
        <v>0</v>
      </c>
      <c r="G176" s="10" t="n">
        <v>0</v>
      </c>
    </row>
    <row r="177" customFormat="false" ht="15" hidden="false" customHeight="false" outlineLevel="0" collapsed="false">
      <c r="B177" s="4"/>
      <c r="C177" s="9"/>
      <c r="D177" s="24" t="s">
        <v>12</v>
      </c>
      <c r="E177" s="10" t="n">
        <v>4033.49</v>
      </c>
      <c r="F177" s="10" t="n">
        <v>1651.01</v>
      </c>
      <c r="G177" s="10" t="n">
        <f aca="false">F177*100/E177</f>
        <v>40.9325422896797</v>
      </c>
    </row>
    <row r="178" customFormat="false" ht="15" hidden="false" customHeight="false" outlineLevel="0" collapsed="false">
      <c r="B178" s="4"/>
      <c r="C178" s="9"/>
      <c r="D178" s="24" t="s">
        <v>13</v>
      </c>
      <c r="E178" s="10" t="n">
        <v>0</v>
      </c>
      <c r="F178" s="10" t="n">
        <v>0</v>
      </c>
      <c r="G178" s="10" t="n">
        <v>0</v>
      </c>
    </row>
    <row r="179" customFormat="false" ht="15" hidden="false" customHeight="false" outlineLevel="0" collapsed="false">
      <c r="B179" s="4"/>
      <c r="C179" s="9"/>
      <c r="D179" s="25" t="s">
        <v>14</v>
      </c>
      <c r="E179" s="13" t="n">
        <f aca="false">E175+E176+E177+E178</f>
        <v>4033.49</v>
      </c>
      <c r="F179" s="13" t="n">
        <f aca="false">F175+F176+F177+F178</f>
        <v>1651.01</v>
      </c>
      <c r="G179" s="13" t="n">
        <f aca="false">F179*100/E179</f>
        <v>40.9325422896797</v>
      </c>
    </row>
    <row r="180" customFormat="false" ht="15" hidden="false" customHeight="false" outlineLevel="0" collapsed="false">
      <c r="B180" s="4"/>
      <c r="C180" s="9"/>
      <c r="D180" s="25"/>
      <c r="E180" s="10"/>
      <c r="F180" s="10"/>
      <c r="G180" s="10"/>
    </row>
    <row r="181" customFormat="false" ht="25" hidden="false" customHeight="false" outlineLevel="0" collapsed="false">
      <c r="B181" s="6" t="s">
        <v>54</v>
      </c>
      <c r="C181" s="29" t="s">
        <v>55</v>
      </c>
      <c r="D181" s="25"/>
      <c r="E181" s="23"/>
      <c r="F181" s="23"/>
      <c r="G181" s="23"/>
    </row>
    <row r="182" customFormat="false" ht="15" hidden="false" customHeight="false" outlineLevel="0" collapsed="false">
      <c r="B182" s="4"/>
      <c r="C182" s="9"/>
      <c r="D182" s="24" t="s">
        <v>10</v>
      </c>
      <c r="E182" s="10" t="n">
        <f aca="false">E188+E230</f>
        <v>0</v>
      </c>
      <c r="F182" s="10" t="n">
        <f aca="false">F188+F230</f>
        <v>0</v>
      </c>
      <c r="G182" s="10" t="n">
        <v>0</v>
      </c>
    </row>
    <row r="183" customFormat="false" ht="15" hidden="false" customHeight="false" outlineLevel="0" collapsed="false">
      <c r="B183" s="4"/>
      <c r="C183" s="9"/>
      <c r="D183" s="24" t="s">
        <v>11</v>
      </c>
      <c r="E183" s="10" t="n">
        <f aca="false">E189+E231</f>
        <v>1903.77</v>
      </c>
      <c r="F183" s="10" t="n">
        <f aca="false">F189+F231</f>
        <v>290.23</v>
      </c>
      <c r="G183" s="10" t="n">
        <f aca="false">F183*100/E183</f>
        <v>15.2450138409577</v>
      </c>
    </row>
    <row r="184" customFormat="false" ht="15" hidden="false" customHeight="false" outlineLevel="0" collapsed="false">
      <c r="B184" s="4"/>
      <c r="C184" s="9"/>
      <c r="D184" s="24" t="s">
        <v>12</v>
      </c>
      <c r="E184" s="10" t="n">
        <f aca="false">E190+E232</f>
        <v>313.49</v>
      </c>
      <c r="F184" s="10" t="n">
        <f aca="false">F190+F232</f>
        <v>144.27</v>
      </c>
      <c r="G184" s="10" t="n">
        <f aca="false">F184*100/E184</f>
        <v>46.0206067179176</v>
      </c>
    </row>
    <row r="185" customFormat="false" ht="15" hidden="false" customHeight="false" outlineLevel="0" collapsed="false">
      <c r="B185" s="4"/>
      <c r="C185" s="9"/>
      <c r="D185" s="24" t="s">
        <v>13</v>
      </c>
      <c r="E185" s="10" t="n">
        <f aca="false">E191+E233</f>
        <v>0</v>
      </c>
      <c r="F185" s="10" t="n">
        <f aca="false">F191+F233</f>
        <v>0</v>
      </c>
      <c r="G185" s="10" t="n">
        <v>0</v>
      </c>
    </row>
    <row r="186" customFormat="false" ht="15" hidden="false" customHeight="false" outlineLevel="0" collapsed="false">
      <c r="B186" s="4"/>
      <c r="C186" s="9"/>
      <c r="D186" s="25" t="s">
        <v>14</v>
      </c>
      <c r="E186" s="13" t="n">
        <f aca="false">E182+E183+E184+E185</f>
        <v>2217.26</v>
      </c>
      <c r="F186" s="13" t="n">
        <f aca="false">F182+F183+F184+F185</f>
        <v>434.5</v>
      </c>
      <c r="G186" s="13" t="n">
        <f aca="false">F186*100/E186</f>
        <v>19.5962584451079</v>
      </c>
    </row>
    <row r="187" customFormat="false" ht="25" hidden="false" customHeight="false" outlineLevel="0" collapsed="false">
      <c r="B187" s="28" t="s">
        <v>56</v>
      </c>
      <c r="C187" s="15" t="s">
        <v>57</v>
      </c>
      <c r="D187" s="25"/>
      <c r="E187" s="10"/>
      <c r="F187" s="10"/>
      <c r="G187" s="10"/>
    </row>
    <row r="188" customFormat="false" ht="15" hidden="false" customHeight="false" outlineLevel="0" collapsed="false">
      <c r="B188" s="4"/>
      <c r="C188" s="9"/>
      <c r="D188" s="24" t="s">
        <v>10</v>
      </c>
      <c r="E188" s="10" t="n">
        <f aca="false">E194+E200+E206+E212</f>
        <v>0</v>
      </c>
      <c r="F188" s="10" t="n">
        <f aca="false">F194+F200+F206</f>
        <v>0</v>
      </c>
      <c r="G188" s="10" t="n">
        <v>0</v>
      </c>
    </row>
    <row r="189" customFormat="false" ht="15" hidden="false" customHeight="false" outlineLevel="0" collapsed="false">
      <c r="B189" s="4"/>
      <c r="C189" s="9"/>
      <c r="D189" s="24" t="s">
        <v>11</v>
      </c>
      <c r="E189" s="10" t="n">
        <f aca="false">E195+E201+E207+E213</f>
        <v>0</v>
      </c>
      <c r="F189" s="10" t="n">
        <f aca="false">F195+F201+F207</f>
        <v>0</v>
      </c>
      <c r="G189" s="10" t="n">
        <v>0</v>
      </c>
    </row>
    <row r="190" customFormat="false" ht="15" hidden="false" customHeight="false" outlineLevel="0" collapsed="false">
      <c r="B190" s="4"/>
      <c r="C190" s="9"/>
      <c r="D190" s="24" t="s">
        <v>12</v>
      </c>
      <c r="E190" s="10" t="n">
        <f aca="false">E196+E202+E208+E214+E220+E226</f>
        <v>313.49</v>
      </c>
      <c r="F190" s="10" t="n">
        <f aca="false">F196+F202+F208+F214+F220+F226</f>
        <v>144.27</v>
      </c>
      <c r="G190" s="10" t="n">
        <f aca="false">F190*100/E190</f>
        <v>46.0206067179176</v>
      </c>
    </row>
    <row r="191" customFormat="false" ht="15" hidden="false" customHeight="false" outlineLevel="0" collapsed="false">
      <c r="B191" s="4"/>
      <c r="C191" s="9"/>
      <c r="D191" s="24" t="s">
        <v>13</v>
      </c>
      <c r="E191" s="10" t="n">
        <f aca="false">E197+E203+E209+E215</f>
        <v>0</v>
      </c>
      <c r="F191" s="10" t="n">
        <f aca="false">F197+F203+F209</f>
        <v>0</v>
      </c>
      <c r="G191" s="10" t="n">
        <v>0</v>
      </c>
    </row>
    <row r="192" customFormat="false" ht="15" hidden="false" customHeight="false" outlineLevel="0" collapsed="false">
      <c r="B192" s="4"/>
      <c r="C192" s="9"/>
      <c r="D192" s="25" t="s">
        <v>14</v>
      </c>
      <c r="E192" s="13" t="n">
        <f aca="false">E188+E189+E190+E191</f>
        <v>313.49</v>
      </c>
      <c r="F192" s="13" t="n">
        <f aca="false">F188+F189+F190+F191</f>
        <v>144.27</v>
      </c>
      <c r="G192" s="13" t="n">
        <f aca="false">F192*100/E192</f>
        <v>46.0206067179176</v>
      </c>
    </row>
    <row r="193" customFormat="false" ht="36.7" hidden="false" customHeight="false" outlineLevel="0" collapsed="false">
      <c r="B193" s="4"/>
      <c r="C193" s="16" t="s">
        <v>58</v>
      </c>
      <c r="D193" s="25"/>
      <c r="E193" s="10"/>
      <c r="F193" s="10"/>
      <c r="G193" s="10"/>
    </row>
    <row r="194" customFormat="false" ht="15" hidden="false" customHeight="false" outlineLevel="0" collapsed="false">
      <c r="B194" s="4"/>
      <c r="C194" s="9"/>
      <c r="D194" s="24" t="s">
        <v>10</v>
      </c>
      <c r="E194" s="10" t="n">
        <v>0</v>
      </c>
      <c r="F194" s="10" t="n">
        <v>0</v>
      </c>
      <c r="G194" s="10" t="n">
        <v>0</v>
      </c>
    </row>
    <row r="195" customFormat="false" ht="15" hidden="false" customHeight="false" outlineLevel="0" collapsed="false">
      <c r="B195" s="4"/>
      <c r="C195" s="9"/>
      <c r="D195" s="24" t="s">
        <v>11</v>
      </c>
      <c r="E195" s="10" t="n">
        <v>0</v>
      </c>
      <c r="F195" s="10" t="n">
        <v>0</v>
      </c>
      <c r="G195" s="10" t="n">
        <v>0</v>
      </c>
    </row>
    <row r="196" customFormat="false" ht="15" hidden="false" customHeight="false" outlineLevel="0" collapsed="false">
      <c r="B196" s="4"/>
      <c r="C196" s="9"/>
      <c r="D196" s="24" t="s">
        <v>12</v>
      </c>
      <c r="E196" s="10" t="n">
        <v>81.57</v>
      </c>
      <c r="F196" s="10" t="n">
        <v>32.15</v>
      </c>
      <c r="G196" s="10" t="n">
        <f aca="false">F196*100/E196</f>
        <v>39.4140002451882</v>
      </c>
    </row>
    <row r="197" customFormat="false" ht="15" hidden="false" customHeight="false" outlineLevel="0" collapsed="false">
      <c r="B197" s="4"/>
      <c r="C197" s="9"/>
      <c r="D197" s="24" t="s">
        <v>13</v>
      </c>
      <c r="E197" s="10" t="n">
        <v>0</v>
      </c>
      <c r="F197" s="10" t="n">
        <v>0</v>
      </c>
      <c r="G197" s="10" t="n">
        <v>0</v>
      </c>
    </row>
    <row r="198" customFormat="false" ht="15" hidden="false" customHeight="false" outlineLevel="0" collapsed="false">
      <c r="B198" s="4"/>
      <c r="C198" s="9"/>
      <c r="D198" s="25" t="s">
        <v>14</v>
      </c>
      <c r="E198" s="13" t="n">
        <f aca="false">E194+E195+E196+E197</f>
        <v>81.57</v>
      </c>
      <c r="F198" s="13" t="n">
        <f aca="false">F194+F195+F196+F197</f>
        <v>32.15</v>
      </c>
      <c r="G198" s="13" t="n">
        <f aca="false">F198*100/E198</f>
        <v>39.4140002451882</v>
      </c>
    </row>
    <row r="199" customFormat="false" ht="25" hidden="false" customHeight="false" outlineLevel="0" collapsed="false">
      <c r="B199" s="4"/>
      <c r="C199" s="16" t="s">
        <v>59</v>
      </c>
      <c r="D199" s="25"/>
      <c r="E199" s="10"/>
      <c r="F199" s="10"/>
      <c r="G199" s="10"/>
    </row>
    <row r="200" customFormat="false" ht="15" hidden="false" customHeight="false" outlineLevel="0" collapsed="false">
      <c r="B200" s="4"/>
      <c r="C200" s="9"/>
      <c r="D200" s="24" t="s">
        <v>10</v>
      </c>
      <c r="E200" s="10" t="n">
        <v>0</v>
      </c>
      <c r="F200" s="10" t="n">
        <v>0</v>
      </c>
      <c r="G200" s="10" t="n">
        <v>0</v>
      </c>
    </row>
    <row r="201" customFormat="false" ht="15" hidden="false" customHeight="false" outlineLevel="0" collapsed="false">
      <c r="B201" s="4"/>
      <c r="C201" s="9"/>
      <c r="D201" s="24" t="s">
        <v>11</v>
      </c>
      <c r="E201" s="10" t="n">
        <v>0</v>
      </c>
      <c r="F201" s="10" t="n">
        <v>0</v>
      </c>
      <c r="G201" s="10" t="n">
        <v>0</v>
      </c>
    </row>
    <row r="202" customFormat="false" ht="15" hidden="false" customHeight="false" outlineLevel="0" collapsed="false">
      <c r="B202" s="4"/>
      <c r="C202" s="9"/>
      <c r="D202" s="24" t="s">
        <v>12</v>
      </c>
      <c r="E202" s="10" t="n">
        <v>71.78</v>
      </c>
      <c r="F202" s="10" t="n">
        <v>60.04</v>
      </c>
      <c r="G202" s="10" t="n">
        <f aca="false">F202*100/E202</f>
        <v>83.6444692114795</v>
      </c>
    </row>
    <row r="203" customFormat="false" ht="15" hidden="false" customHeight="false" outlineLevel="0" collapsed="false">
      <c r="B203" s="4"/>
      <c r="C203" s="9"/>
      <c r="D203" s="24" t="s">
        <v>13</v>
      </c>
      <c r="E203" s="10" t="n">
        <v>0</v>
      </c>
      <c r="F203" s="10" t="n">
        <v>0</v>
      </c>
      <c r="G203" s="10" t="n">
        <v>0</v>
      </c>
    </row>
    <row r="204" customFormat="false" ht="15" hidden="false" customHeight="false" outlineLevel="0" collapsed="false">
      <c r="B204" s="4"/>
      <c r="C204" s="9"/>
      <c r="D204" s="25" t="s">
        <v>14</v>
      </c>
      <c r="E204" s="13" t="n">
        <f aca="false">E200+E201+E202+E203</f>
        <v>71.78</v>
      </c>
      <c r="F204" s="13" t="n">
        <f aca="false">F200+F201+F202+F203</f>
        <v>60.04</v>
      </c>
      <c r="G204" s="13" t="n">
        <f aca="false">F204*100/E204</f>
        <v>83.6444692114795</v>
      </c>
    </row>
    <row r="205" customFormat="false" ht="25" hidden="false" customHeight="false" outlineLevel="0" collapsed="false">
      <c r="B205" s="4"/>
      <c r="C205" s="16" t="s">
        <v>60</v>
      </c>
      <c r="D205" s="25"/>
      <c r="E205" s="10"/>
      <c r="F205" s="10"/>
      <c r="G205" s="10"/>
    </row>
    <row r="206" customFormat="false" ht="15" hidden="false" customHeight="false" outlineLevel="0" collapsed="false">
      <c r="B206" s="4"/>
      <c r="C206" s="9"/>
      <c r="D206" s="24" t="s">
        <v>10</v>
      </c>
      <c r="E206" s="10" t="n">
        <v>0</v>
      </c>
      <c r="F206" s="10" t="n">
        <v>0</v>
      </c>
      <c r="G206" s="10" t="n">
        <v>0</v>
      </c>
    </row>
    <row r="207" customFormat="false" ht="15" hidden="false" customHeight="false" outlineLevel="0" collapsed="false">
      <c r="B207" s="4"/>
      <c r="C207" s="9"/>
      <c r="D207" s="24" t="s">
        <v>11</v>
      </c>
      <c r="E207" s="10" t="n">
        <v>0</v>
      </c>
      <c r="F207" s="10" t="n">
        <v>0</v>
      </c>
      <c r="G207" s="10" t="n">
        <v>0</v>
      </c>
    </row>
    <row r="208" customFormat="false" ht="15" hidden="false" customHeight="false" outlineLevel="0" collapsed="false">
      <c r="B208" s="4"/>
      <c r="C208" s="9"/>
      <c r="D208" s="24" t="s">
        <v>12</v>
      </c>
      <c r="E208" s="10" t="n">
        <v>84.3</v>
      </c>
      <c r="F208" s="10" t="n">
        <v>16</v>
      </c>
      <c r="G208" s="10" t="n">
        <f aca="false">F208*100/E208</f>
        <v>18.9798339264531</v>
      </c>
    </row>
    <row r="209" customFormat="false" ht="15" hidden="false" customHeight="false" outlineLevel="0" collapsed="false">
      <c r="B209" s="4"/>
      <c r="C209" s="9"/>
      <c r="D209" s="24" t="s">
        <v>13</v>
      </c>
      <c r="E209" s="10" t="n">
        <v>0</v>
      </c>
      <c r="F209" s="10" t="n">
        <v>0</v>
      </c>
      <c r="G209" s="10" t="n">
        <v>0</v>
      </c>
    </row>
    <row r="210" customFormat="false" ht="15" hidden="false" customHeight="false" outlineLevel="0" collapsed="false">
      <c r="B210" s="4"/>
      <c r="C210" s="9"/>
      <c r="D210" s="25" t="s">
        <v>14</v>
      </c>
      <c r="E210" s="13" t="n">
        <f aca="false">E206+E207+E208+E209</f>
        <v>84.3</v>
      </c>
      <c r="F210" s="13" t="n">
        <f aca="false">F206+F207+F208+F209</f>
        <v>16</v>
      </c>
      <c r="G210" s="13" t="n">
        <f aca="false">F210*100/E210</f>
        <v>18.9798339264531</v>
      </c>
    </row>
    <row r="211" customFormat="false" ht="36.7" hidden="false" customHeight="false" outlineLevel="0" collapsed="false">
      <c r="B211" s="4"/>
      <c r="C211" s="16" t="s">
        <v>61</v>
      </c>
      <c r="D211" s="25"/>
      <c r="E211" s="10"/>
      <c r="F211" s="10"/>
      <c r="G211" s="10"/>
    </row>
    <row r="212" customFormat="false" ht="15" hidden="false" customHeight="false" outlineLevel="0" collapsed="false">
      <c r="B212" s="4"/>
      <c r="C212" s="9"/>
      <c r="D212" s="24" t="s">
        <v>10</v>
      </c>
      <c r="E212" s="10" t="n">
        <v>0</v>
      </c>
      <c r="F212" s="10" t="n">
        <v>0</v>
      </c>
      <c r="G212" s="10" t="n">
        <v>0</v>
      </c>
    </row>
    <row r="213" customFormat="false" ht="15" hidden="false" customHeight="false" outlineLevel="0" collapsed="false">
      <c r="B213" s="4"/>
      <c r="C213" s="9"/>
      <c r="D213" s="24" t="s">
        <v>11</v>
      </c>
      <c r="E213" s="10" t="n">
        <v>0</v>
      </c>
      <c r="F213" s="10" t="n">
        <v>0</v>
      </c>
      <c r="G213" s="10" t="n">
        <v>0</v>
      </c>
    </row>
    <row r="214" customFormat="false" ht="15" hidden="false" customHeight="false" outlineLevel="0" collapsed="false">
      <c r="B214" s="4"/>
      <c r="C214" s="5"/>
      <c r="D214" s="24" t="s">
        <v>12</v>
      </c>
      <c r="E214" s="10" t="n">
        <v>15.84</v>
      </c>
      <c r="F214" s="10" t="n">
        <v>0</v>
      </c>
      <c r="G214" s="10" t="n">
        <v>0</v>
      </c>
    </row>
    <row r="215" customFormat="false" ht="15" hidden="false" customHeight="false" outlineLevel="0" collapsed="false">
      <c r="B215" s="4"/>
      <c r="C215" s="5"/>
      <c r="D215" s="24" t="s">
        <v>13</v>
      </c>
      <c r="E215" s="10" t="n">
        <v>0</v>
      </c>
      <c r="F215" s="10" t="n">
        <v>0</v>
      </c>
      <c r="G215" s="10" t="n">
        <v>0</v>
      </c>
    </row>
    <row r="216" customFormat="false" ht="15" hidden="false" customHeight="false" outlineLevel="0" collapsed="false">
      <c r="B216" s="4"/>
      <c r="C216" s="5"/>
      <c r="D216" s="25" t="s">
        <v>14</v>
      </c>
      <c r="E216" s="13" t="n">
        <f aca="false">E212+E213+E214+E215</f>
        <v>15.84</v>
      </c>
      <c r="F216" s="13" t="n">
        <f aca="false">F212+F213+F214+F215</f>
        <v>0</v>
      </c>
      <c r="G216" s="13" t="n">
        <v>0</v>
      </c>
    </row>
    <row r="217" customFormat="false" ht="48.4" hidden="false" customHeight="false" outlineLevel="0" collapsed="false">
      <c r="B217" s="4"/>
      <c r="C217" s="5" t="s">
        <v>62</v>
      </c>
      <c r="D217" s="25"/>
      <c r="E217" s="13"/>
      <c r="F217" s="13"/>
      <c r="G217" s="13"/>
    </row>
    <row r="218" customFormat="false" ht="15" hidden="false" customHeight="false" outlineLevel="0" collapsed="false">
      <c r="B218" s="4"/>
      <c r="C218" s="5"/>
      <c r="D218" s="24" t="s">
        <v>10</v>
      </c>
      <c r="E218" s="10" t="n">
        <v>0</v>
      </c>
      <c r="F218" s="10" t="n">
        <v>0</v>
      </c>
      <c r="G218" s="10" t="n">
        <v>0</v>
      </c>
    </row>
    <row r="219" customFormat="false" ht="15" hidden="false" customHeight="false" outlineLevel="0" collapsed="false">
      <c r="B219" s="4"/>
      <c r="C219" s="5"/>
      <c r="D219" s="24" t="s">
        <v>11</v>
      </c>
      <c r="E219" s="10" t="n">
        <v>0</v>
      </c>
      <c r="F219" s="10" t="n">
        <v>0</v>
      </c>
      <c r="G219" s="10" t="n">
        <v>0</v>
      </c>
    </row>
    <row r="220" customFormat="false" ht="15" hidden="false" customHeight="false" outlineLevel="0" collapsed="false">
      <c r="B220" s="4"/>
      <c r="C220" s="5"/>
      <c r="D220" s="24" t="s">
        <v>12</v>
      </c>
      <c r="E220" s="10" t="n">
        <v>50</v>
      </c>
      <c r="F220" s="10" t="n">
        <v>36.08</v>
      </c>
      <c r="G220" s="10" t="n">
        <v>0</v>
      </c>
    </row>
    <row r="221" customFormat="false" ht="15" hidden="false" customHeight="false" outlineLevel="0" collapsed="false">
      <c r="B221" s="4"/>
      <c r="C221" s="5"/>
      <c r="D221" s="24" t="s">
        <v>13</v>
      </c>
      <c r="E221" s="10" t="n">
        <v>0</v>
      </c>
      <c r="F221" s="10" t="n">
        <v>0</v>
      </c>
      <c r="G221" s="10" t="n">
        <v>0</v>
      </c>
    </row>
    <row r="222" customFormat="false" ht="15" hidden="false" customHeight="false" outlineLevel="0" collapsed="false">
      <c r="B222" s="4"/>
      <c r="C222" s="5"/>
      <c r="D222" s="25" t="s">
        <v>14</v>
      </c>
      <c r="E222" s="13" t="n">
        <f aca="false">E218+E219+E220+E221</f>
        <v>50</v>
      </c>
      <c r="F222" s="13" t="n">
        <f aca="false">F218+F219+F220+F221</f>
        <v>36.08</v>
      </c>
      <c r="G222" s="13" t="n">
        <v>0</v>
      </c>
    </row>
    <row r="223" customFormat="false" ht="36.7" hidden="false" customHeight="false" outlineLevel="0" collapsed="false">
      <c r="B223" s="4"/>
      <c r="C223" s="5" t="s">
        <v>63</v>
      </c>
      <c r="D223" s="25"/>
      <c r="E223" s="13"/>
      <c r="F223" s="13"/>
      <c r="G223" s="13"/>
    </row>
    <row r="224" customFormat="false" ht="15" hidden="false" customHeight="false" outlineLevel="0" collapsed="false">
      <c r="B224" s="4"/>
      <c r="C224" s="5"/>
      <c r="D224" s="24" t="s">
        <v>10</v>
      </c>
      <c r="E224" s="10" t="n">
        <v>0</v>
      </c>
      <c r="F224" s="10" t="n">
        <v>0</v>
      </c>
      <c r="G224" s="10" t="n">
        <v>0</v>
      </c>
    </row>
    <row r="225" customFormat="false" ht="15" hidden="false" customHeight="false" outlineLevel="0" collapsed="false">
      <c r="B225" s="4"/>
      <c r="C225" s="5"/>
      <c r="D225" s="24" t="s">
        <v>11</v>
      </c>
      <c r="E225" s="10" t="n">
        <v>0</v>
      </c>
      <c r="F225" s="10" t="n">
        <v>0</v>
      </c>
      <c r="G225" s="10" t="n">
        <v>0</v>
      </c>
    </row>
    <row r="226" customFormat="false" ht="15" hidden="false" customHeight="false" outlineLevel="0" collapsed="false">
      <c r="B226" s="4"/>
      <c r="C226" s="5"/>
      <c r="D226" s="24" t="s">
        <v>12</v>
      </c>
      <c r="E226" s="10" t="n">
        <v>10</v>
      </c>
      <c r="F226" s="10" t="n">
        <v>0</v>
      </c>
      <c r="G226" s="10" t="n">
        <v>0</v>
      </c>
    </row>
    <row r="227" customFormat="false" ht="15" hidden="false" customHeight="false" outlineLevel="0" collapsed="false">
      <c r="B227" s="4"/>
      <c r="C227" s="5"/>
      <c r="D227" s="24" t="s">
        <v>13</v>
      </c>
      <c r="E227" s="10" t="n">
        <v>0</v>
      </c>
      <c r="F227" s="10" t="n">
        <v>0</v>
      </c>
      <c r="G227" s="10" t="n">
        <v>0</v>
      </c>
    </row>
    <row r="228" customFormat="false" ht="15" hidden="false" customHeight="false" outlineLevel="0" collapsed="false">
      <c r="B228" s="4"/>
      <c r="C228" s="5"/>
      <c r="D228" s="25" t="s">
        <v>14</v>
      </c>
      <c r="E228" s="13" t="n">
        <f aca="false">E224+E225+E226+E227</f>
        <v>10</v>
      </c>
      <c r="F228" s="13" t="n">
        <f aca="false">F224+F225+F226+F227</f>
        <v>0</v>
      </c>
      <c r="G228" s="13" t="n">
        <v>0</v>
      </c>
    </row>
    <row r="229" customFormat="false" ht="36.7" hidden="false" customHeight="false" outlineLevel="0" collapsed="false">
      <c r="B229" s="28" t="s">
        <v>64</v>
      </c>
      <c r="C229" s="17" t="s">
        <v>65</v>
      </c>
      <c r="D229" s="25"/>
      <c r="E229" s="10"/>
      <c r="F229" s="10"/>
      <c r="G229" s="10"/>
    </row>
    <row r="230" customFormat="false" ht="15" hidden="false" customHeight="false" outlineLevel="0" collapsed="false">
      <c r="B230" s="4"/>
      <c r="C230" s="5"/>
      <c r="D230" s="24" t="s">
        <v>10</v>
      </c>
      <c r="E230" s="10" t="n">
        <f aca="false">E241</f>
        <v>0</v>
      </c>
      <c r="F230" s="10" t="n">
        <f aca="false">F241</f>
        <v>0</v>
      </c>
      <c r="G230" s="10" t="n">
        <v>0</v>
      </c>
    </row>
    <row r="231" customFormat="false" ht="15" hidden="false" customHeight="false" outlineLevel="0" collapsed="false">
      <c r="B231" s="4"/>
      <c r="C231" s="5"/>
      <c r="D231" s="24" t="s">
        <v>11</v>
      </c>
      <c r="E231" s="10" t="n">
        <f aca="false">E242+E237</f>
        <v>1903.77</v>
      </c>
      <c r="F231" s="10" t="n">
        <f aca="false">F242+F237</f>
        <v>290.23</v>
      </c>
      <c r="G231" s="10" t="n">
        <f aca="false">F231*100/E231</f>
        <v>15.2450138409577</v>
      </c>
    </row>
    <row r="232" customFormat="false" ht="15" hidden="false" customHeight="false" outlineLevel="0" collapsed="false">
      <c r="B232" s="4"/>
      <c r="C232" s="5"/>
      <c r="D232" s="24" t="s">
        <v>12</v>
      </c>
      <c r="E232" s="10" t="n">
        <f aca="false">E243</f>
        <v>0</v>
      </c>
      <c r="F232" s="10" t="n">
        <f aca="false">F243</f>
        <v>0</v>
      </c>
      <c r="G232" s="10" t="n">
        <v>0</v>
      </c>
    </row>
    <row r="233" customFormat="false" ht="15" hidden="false" customHeight="false" outlineLevel="0" collapsed="false">
      <c r="B233" s="4"/>
      <c r="C233" s="5"/>
      <c r="D233" s="24" t="s">
        <v>13</v>
      </c>
      <c r="E233" s="10" t="n">
        <f aca="false">E244</f>
        <v>0</v>
      </c>
      <c r="F233" s="10" t="n">
        <f aca="false">F244</f>
        <v>0</v>
      </c>
      <c r="G233" s="10" t="n">
        <v>0</v>
      </c>
    </row>
    <row r="234" customFormat="false" ht="15" hidden="false" customHeight="false" outlineLevel="0" collapsed="false">
      <c r="B234" s="4"/>
      <c r="C234" s="5"/>
      <c r="D234" s="25" t="s">
        <v>14</v>
      </c>
      <c r="E234" s="13" t="n">
        <f aca="false">E230+E231+E232+E233</f>
        <v>1903.77</v>
      </c>
      <c r="F234" s="13" t="n">
        <f aca="false">F230+F231+F232+F233</f>
        <v>290.23</v>
      </c>
      <c r="G234" s="13" t="n">
        <f aca="false">F234*100/E234</f>
        <v>15.2450138409577</v>
      </c>
    </row>
    <row r="235" customFormat="false" ht="25" hidden="false" customHeight="false" outlineLevel="0" collapsed="false">
      <c r="B235" s="4"/>
      <c r="C235" s="5" t="s">
        <v>66</v>
      </c>
      <c r="D235" s="25"/>
      <c r="E235" s="13"/>
      <c r="F235" s="13"/>
      <c r="G235" s="13"/>
    </row>
    <row r="236" customFormat="false" ht="15" hidden="false" customHeight="false" outlineLevel="0" collapsed="false">
      <c r="B236" s="4"/>
      <c r="C236" s="5"/>
      <c r="D236" s="24" t="s">
        <v>10</v>
      </c>
      <c r="E236" s="10" t="n">
        <v>0</v>
      </c>
      <c r="F236" s="10" t="n">
        <v>0</v>
      </c>
      <c r="G236" s="10" t="n">
        <v>0</v>
      </c>
    </row>
    <row r="237" customFormat="false" ht="15" hidden="false" customHeight="false" outlineLevel="0" collapsed="false">
      <c r="B237" s="4"/>
      <c r="C237" s="5"/>
      <c r="D237" s="24" t="s">
        <v>11</v>
      </c>
      <c r="E237" s="10" t="n">
        <v>1171.17</v>
      </c>
      <c r="F237" s="10" t="n">
        <v>0</v>
      </c>
      <c r="G237" s="10" t="n">
        <v>0</v>
      </c>
    </row>
    <row r="238" customFormat="false" ht="15" hidden="false" customHeight="false" outlineLevel="0" collapsed="false">
      <c r="B238" s="4"/>
      <c r="C238" s="5"/>
      <c r="D238" s="24" t="s">
        <v>12</v>
      </c>
      <c r="E238" s="10" t="n">
        <v>0</v>
      </c>
      <c r="F238" s="10" t="n">
        <v>0</v>
      </c>
      <c r="G238" s="10" t="n">
        <v>0</v>
      </c>
    </row>
    <row r="239" customFormat="false" ht="15" hidden="false" customHeight="false" outlineLevel="0" collapsed="false">
      <c r="B239" s="4"/>
      <c r="C239" s="5"/>
      <c r="D239" s="25" t="s">
        <v>14</v>
      </c>
      <c r="E239" s="13" t="n">
        <f aca="false">E236+E237+E238</f>
        <v>1171.17</v>
      </c>
      <c r="F239" s="13" t="n">
        <f aca="false">F236+F237+F238</f>
        <v>0</v>
      </c>
      <c r="G239" s="13" t="n">
        <v>0</v>
      </c>
    </row>
    <row r="240" customFormat="false" ht="36.7" hidden="false" customHeight="false" outlineLevel="0" collapsed="false">
      <c r="B240" s="4"/>
      <c r="C240" s="5" t="s">
        <v>67</v>
      </c>
      <c r="D240" s="25"/>
      <c r="E240" s="10"/>
      <c r="F240" s="10"/>
      <c r="G240" s="10"/>
    </row>
    <row r="241" customFormat="false" ht="15" hidden="false" customHeight="false" outlineLevel="0" collapsed="false">
      <c r="B241" s="4"/>
      <c r="C241" s="5"/>
      <c r="D241" s="24" t="s">
        <v>10</v>
      </c>
      <c r="E241" s="10" t="n">
        <v>0</v>
      </c>
      <c r="F241" s="10" t="n">
        <v>0</v>
      </c>
      <c r="G241" s="10" t="n">
        <v>0</v>
      </c>
    </row>
    <row r="242" customFormat="false" ht="15" hidden="false" customHeight="false" outlineLevel="0" collapsed="false">
      <c r="B242" s="4"/>
      <c r="C242" s="5"/>
      <c r="D242" s="24" t="s">
        <v>11</v>
      </c>
      <c r="E242" s="10" t="n">
        <v>732.6</v>
      </c>
      <c r="F242" s="10" t="n">
        <v>290.23</v>
      </c>
      <c r="G242" s="10" t="n">
        <f aca="false">F242*100/E242</f>
        <v>39.6164346164346</v>
      </c>
    </row>
    <row r="243" customFormat="false" ht="15" hidden="false" customHeight="false" outlineLevel="0" collapsed="false">
      <c r="B243" s="4"/>
      <c r="C243" s="5"/>
      <c r="D243" s="24" t="s">
        <v>12</v>
      </c>
      <c r="E243" s="10" t="n">
        <v>0</v>
      </c>
      <c r="F243" s="10" t="n">
        <v>0</v>
      </c>
      <c r="G243" s="10" t="n">
        <v>0</v>
      </c>
    </row>
    <row r="244" customFormat="false" ht="15" hidden="false" customHeight="false" outlineLevel="0" collapsed="false">
      <c r="B244" s="4"/>
      <c r="C244" s="5"/>
      <c r="D244" s="24" t="s">
        <v>13</v>
      </c>
      <c r="E244" s="10" t="n">
        <v>0</v>
      </c>
      <c r="F244" s="10" t="n">
        <v>0</v>
      </c>
      <c r="G244" s="10" t="n">
        <v>0</v>
      </c>
    </row>
    <row r="245" customFormat="false" ht="15" hidden="false" customHeight="false" outlineLevel="0" collapsed="false">
      <c r="B245" s="4"/>
      <c r="C245" s="5"/>
      <c r="D245" s="25" t="s">
        <v>14</v>
      </c>
      <c r="E245" s="13" t="n">
        <f aca="false">E241+E242+E243+E244</f>
        <v>732.6</v>
      </c>
      <c r="F245" s="13" t="n">
        <f aca="false">F241+F242+F243+F244</f>
        <v>290.23</v>
      </c>
      <c r="G245" s="13" t="n">
        <f aca="false">F245*100/E245</f>
        <v>39.6164346164346</v>
      </c>
    </row>
    <row r="246" customFormat="false" ht="15" hidden="false" customHeight="false" outlineLevel="0" collapsed="false">
      <c r="B246" s="4"/>
      <c r="C246" s="5"/>
      <c r="D246" s="25"/>
      <c r="E246" s="10"/>
      <c r="F246" s="10"/>
      <c r="G246" s="10"/>
    </row>
    <row r="247" customFormat="false" ht="36.7" hidden="false" customHeight="false" outlineLevel="0" collapsed="false">
      <c r="B247" s="6" t="s">
        <v>68</v>
      </c>
      <c r="C247" s="7" t="s">
        <v>69</v>
      </c>
      <c r="D247" s="30"/>
      <c r="E247" s="31"/>
      <c r="F247" s="31"/>
      <c r="G247" s="32"/>
    </row>
    <row r="248" customFormat="false" ht="15" hidden="false" customHeight="false" outlineLevel="0" collapsed="false">
      <c r="B248" s="4"/>
      <c r="C248" s="33"/>
      <c r="D248" s="24" t="s">
        <v>10</v>
      </c>
      <c r="E248" s="34" t="n">
        <f aca="false">E253+E294</f>
        <v>0</v>
      </c>
      <c r="F248" s="34" t="n">
        <f aca="false">F253+F294</f>
        <v>0</v>
      </c>
      <c r="G248" s="35" t="n">
        <v>0</v>
      </c>
    </row>
    <row r="249" customFormat="false" ht="15" hidden="false" customHeight="false" outlineLevel="0" collapsed="false">
      <c r="B249" s="4"/>
      <c r="C249" s="24"/>
      <c r="D249" s="24" t="s">
        <v>11</v>
      </c>
      <c r="E249" s="34" t="n">
        <f aca="false">E254+E295</f>
        <v>118877.05</v>
      </c>
      <c r="F249" s="34" t="n">
        <f aca="false">F254+F295</f>
        <v>40278.78</v>
      </c>
      <c r="G249" s="35" t="n">
        <f aca="false">F249/E249*100</f>
        <v>33.8827216859772</v>
      </c>
    </row>
    <row r="250" customFormat="false" ht="15" hidden="false" customHeight="false" outlineLevel="0" collapsed="false">
      <c r="B250" s="4"/>
      <c r="C250" s="24"/>
      <c r="D250" s="24" t="s">
        <v>12</v>
      </c>
      <c r="E250" s="34" t="n">
        <f aca="false">E255+E296</f>
        <v>32415.99</v>
      </c>
      <c r="F250" s="34" t="n">
        <f aca="false">F255+F296</f>
        <v>12676.14</v>
      </c>
      <c r="G250" s="35" t="n">
        <f aca="false">F250/E250*100</f>
        <v>39.1045900495404</v>
      </c>
    </row>
    <row r="251" customFormat="false" ht="15" hidden="false" customHeight="false" outlineLevel="0" collapsed="false">
      <c r="B251" s="4"/>
      <c r="C251" s="24"/>
      <c r="D251" s="25" t="s">
        <v>14</v>
      </c>
      <c r="E251" s="36" t="n">
        <f aca="false">SUM(E248:E250)</f>
        <v>151293.04</v>
      </c>
      <c r="F251" s="36" t="n">
        <f aca="false">SUM(F248:F250)</f>
        <v>52954.92</v>
      </c>
      <c r="G251" s="37" t="n">
        <f aca="false">F251/E251*100</f>
        <v>35.0015572428183</v>
      </c>
    </row>
    <row r="252" customFormat="false" ht="71.85" hidden="false" customHeight="false" outlineLevel="0" collapsed="false">
      <c r="B252" s="28" t="s">
        <v>70</v>
      </c>
      <c r="C252" s="7" t="s">
        <v>71</v>
      </c>
      <c r="D252" s="22"/>
      <c r="E252" s="38"/>
      <c r="F252" s="38"/>
      <c r="G252" s="39"/>
    </row>
    <row r="253" customFormat="false" ht="15" hidden="false" customHeight="false" outlineLevel="0" collapsed="false">
      <c r="B253" s="4"/>
      <c r="C253" s="24"/>
      <c r="D253" s="24" t="s">
        <v>10</v>
      </c>
      <c r="E253" s="34" t="n">
        <f aca="false">E259+E264</f>
        <v>0</v>
      </c>
      <c r="F253" s="34" t="n">
        <f aca="false">F259+F264</f>
        <v>0</v>
      </c>
      <c r="G253" s="35" t="n">
        <v>0</v>
      </c>
    </row>
    <row r="254" customFormat="false" ht="15" hidden="false" customHeight="false" outlineLevel="0" collapsed="false">
      <c r="B254" s="4"/>
      <c r="C254" s="24"/>
      <c r="D254" s="24" t="s">
        <v>11</v>
      </c>
      <c r="E254" s="34" t="n">
        <f aca="false">E260+E265+E270+E275+E280+E285+E290</f>
        <v>118877.05</v>
      </c>
      <c r="F254" s="34" t="n">
        <f aca="false">F260+F265+F270+F275+F280+F285+F290</f>
        <v>40278.78</v>
      </c>
      <c r="G254" s="35" t="n">
        <f aca="false">F254*100/E254</f>
        <v>33.8827216859772</v>
      </c>
    </row>
    <row r="255" customFormat="false" ht="15" hidden="false" customHeight="false" outlineLevel="0" collapsed="false">
      <c r="B255" s="4"/>
      <c r="C255" s="24"/>
      <c r="D255" s="24" t="s">
        <v>12</v>
      </c>
      <c r="E255" s="34" t="n">
        <f aca="false">E261+E266+E271+E276+E281+E286+E291</f>
        <v>30891.17</v>
      </c>
      <c r="F255" s="34" t="n">
        <f aca="false">F261+F266+F271+F276+F281+F286+F291</f>
        <v>12170.33</v>
      </c>
      <c r="G255" s="40" t="n">
        <f aca="false">F255/E255*100</f>
        <v>39.3974394624742</v>
      </c>
    </row>
    <row r="256" customFormat="false" ht="15" hidden="false" customHeight="false" outlineLevel="0" collapsed="false">
      <c r="B256" s="4"/>
      <c r="C256" s="24"/>
      <c r="D256" s="41" t="s">
        <v>14</v>
      </c>
      <c r="E256" s="36" t="n">
        <f aca="false">SUM(E253:E255)</f>
        <v>149768.22</v>
      </c>
      <c r="F256" s="36" t="n">
        <f aca="false">SUM(F253:F255)</f>
        <v>52449.11</v>
      </c>
      <c r="G256" s="40" t="n">
        <f aca="false">F256/E256*100</f>
        <v>35.0201865255526</v>
      </c>
    </row>
    <row r="257" customFormat="false" ht="15" hidden="false" customHeight="false" outlineLevel="0" collapsed="false">
      <c r="B257" s="4"/>
      <c r="C257" s="24"/>
      <c r="D257" s="41"/>
      <c r="E257" s="36"/>
      <c r="F257" s="36"/>
      <c r="G257" s="42"/>
    </row>
    <row r="258" customFormat="false" ht="59.25" hidden="false" customHeight="true" outlineLevel="0" collapsed="false">
      <c r="B258" s="4"/>
      <c r="C258" s="33" t="s">
        <v>72</v>
      </c>
      <c r="D258" s="24"/>
      <c r="E258" s="34"/>
      <c r="F258" s="34"/>
      <c r="G258" s="40"/>
    </row>
    <row r="259" customFormat="false" ht="12.6" hidden="false" customHeight="true" outlineLevel="0" collapsed="false">
      <c r="B259" s="4"/>
      <c r="C259" s="33"/>
      <c r="D259" s="24" t="s">
        <v>10</v>
      </c>
      <c r="E259" s="34" t="n">
        <v>0</v>
      </c>
      <c r="F259" s="34" t="n">
        <v>0</v>
      </c>
      <c r="G259" s="35" t="n">
        <v>0</v>
      </c>
    </row>
    <row r="260" customFormat="false" ht="14.25" hidden="false" customHeight="true" outlineLevel="0" collapsed="false">
      <c r="B260" s="4"/>
      <c r="C260" s="33"/>
      <c r="D260" s="24" t="s">
        <v>11</v>
      </c>
      <c r="E260" s="34" t="n">
        <v>0</v>
      </c>
      <c r="F260" s="34" t="n">
        <v>0</v>
      </c>
      <c r="G260" s="35" t="n">
        <v>0</v>
      </c>
    </row>
    <row r="261" customFormat="false" ht="19.9" hidden="false" customHeight="true" outlineLevel="0" collapsed="false">
      <c r="B261" s="4"/>
      <c r="C261" s="33"/>
      <c r="D261" s="43" t="s">
        <v>12</v>
      </c>
      <c r="E261" s="34" t="n">
        <v>13861.38</v>
      </c>
      <c r="F261" s="34" t="n">
        <v>9198.46</v>
      </c>
      <c r="G261" s="40" t="n">
        <f aca="false">F261*100/E261</f>
        <v>66.3603479595827</v>
      </c>
    </row>
    <row r="262" customFormat="false" ht="15" hidden="false" customHeight="false" outlineLevel="0" collapsed="false">
      <c r="B262" s="4"/>
      <c r="C262" s="24"/>
      <c r="D262" s="41" t="s">
        <v>14</v>
      </c>
      <c r="E262" s="36" t="n">
        <f aca="false">E259+E260+E261</f>
        <v>13861.38</v>
      </c>
      <c r="F262" s="36" t="n">
        <f aca="false">F259+F260+F261</f>
        <v>9198.46</v>
      </c>
      <c r="G262" s="44" t="n">
        <f aca="false">F262/E262*100</f>
        <v>66.3603479595827</v>
      </c>
    </row>
    <row r="263" customFormat="false" ht="37.15" hidden="false" customHeight="true" outlineLevel="0" collapsed="false">
      <c r="B263" s="45"/>
      <c r="C263" s="46" t="s">
        <v>73</v>
      </c>
      <c r="D263" s="47"/>
      <c r="E263" s="47"/>
      <c r="F263" s="47"/>
      <c r="G263" s="48"/>
    </row>
    <row r="264" customFormat="false" ht="17.25" hidden="false" customHeight="false" outlineLevel="0" collapsed="false">
      <c r="B264" s="45"/>
      <c r="C264" s="49"/>
      <c r="D264" s="24" t="s">
        <v>10</v>
      </c>
      <c r="E264" s="34" t="n">
        <v>0</v>
      </c>
      <c r="F264" s="34" t="n">
        <v>0</v>
      </c>
      <c r="G264" s="35" t="n">
        <v>0</v>
      </c>
    </row>
    <row r="265" customFormat="false" ht="17.25" hidden="false" customHeight="false" outlineLevel="0" collapsed="false">
      <c r="B265" s="45"/>
      <c r="C265" s="50"/>
      <c r="D265" s="24" t="s">
        <v>11</v>
      </c>
      <c r="E265" s="34" t="n">
        <v>116101.92</v>
      </c>
      <c r="F265" s="34" t="n">
        <v>39379.51</v>
      </c>
      <c r="G265" s="35" t="n">
        <f aca="false">F265*100/E265</f>
        <v>33.9180523457321</v>
      </c>
    </row>
    <row r="266" customFormat="false" ht="17.25" hidden="false" customHeight="false" outlineLevel="0" collapsed="false">
      <c r="B266" s="45"/>
      <c r="C266" s="50"/>
      <c r="D266" s="43" t="s">
        <v>12</v>
      </c>
      <c r="E266" s="34" t="n">
        <v>10354.66</v>
      </c>
      <c r="F266" s="34" t="n">
        <v>2072.6</v>
      </c>
      <c r="G266" s="35" t="n">
        <f aca="false">F266*100/E266</f>
        <v>20.0161086892278</v>
      </c>
    </row>
    <row r="267" customFormat="false" ht="15" hidden="false" customHeight="false" outlineLevel="0" collapsed="false">
      <c r="B267" s="4"/>
      <c r="C267" s="51"/>
      <c r="D267" s="41" t="s">
        <v>14</v>
      </c>
      <c r="E267" s="36" t="n">
        <f aca="false">E264+E265+E266</f>
        <v>126456.58</v>
      </c>
      <c r="F267" s="36" t="n">
        <f aca="false">F264+F265+F266</f>
        <v>41452.11</v>
      </c>
      <c r="G267" s="37" t="n">
        <f aca="false">F267*100/E267</f>
        <v>32.7797177497604</v>
      </c>
    </row>
    <row r="268" customFormat="false" ht="48.4" hidden="false" customHeight="false" outlineLevel="0" collapsed="false">
      <c r="B268" s="4"/>
      <c r="C268" s="46" t="s">
        <v>74</v>
      </c>
      <c r="D268" s="41"/>
      <c r="E268" s="36"/>
      <c r="F268" s="36"/>
      <c r="G268" s="37"/>
    </row>
    <row r="269" customFormat="false" ht="15" hidden="false" customHeight="false" outlineLevel="0" collapsed="false">
      <c r="B269" s="4"/>
      <c r="C269" s="51"/>
      <c r="D269" s="52" t="s">
        <v>10</v>
      </c>
      <c r="E269" s="34" t="n">
        <v>0</v>
      </c>
      <c r="F269" s="34" t="n">
        <v>0</v>
      </c>
      <c r="G269" s="35" t="n">
        <v>0</v>
      </c>
    </row>
    <row r="270" customFormat="false" ht="15" hidden="false" customHeight="false" outlineLevel="0" collapsed="false">
      <c r="B270" s="4"/>
      <c r="C270" s="51"/>
      <c r="D270" s="24" t="s">
        <v>11</v>
      </c>
      <c r="E270" s="34" t="n">
        <v>0</v>
      </c>
      <c r="F270" s="34" t="n">
        <v>0</v>
      </c>
      <c r="G270" s="35" t="n">
        <v>0</v>
      </c>
    </row>
    <row r="271" customFormat="false" ht="15" hidden="false" customHeight="false" outlineLevel="0" collapsed="false">
      <c r="B271" s="4"/>
      <c r="C271" s="51"/>
      <c r="D271" s="53" t="s">
        <v>12</v>
      </c>
      <c r="E271" s="34" t="n">
        <v>0</v>
      </c>
      <c r="F271" s="34" t="n">
        <v>0</v>
      </c>
      <c r="G271" s="35" t="n">
        <v>0</v>
      </c>
    </row>
    <row r="272" customFormat="false" ht="15" hidden="false" customHeight="false" outlineLevel="0" collapsed="false">
      <c r="B272" s="4"/>
      <c r="C272" s="51"/>
      <c r="D272" s="41" t="s">
        <v>14</v>
      </c>
      <c r="E272" s="36" t="n">
        <f aca="false">E269+E270+E271</f>
        <v>0</v>
      </c>
      <c r="F272" s="36" t="n">
        <f aca="false">F269+F270+F271</f>
        <v>0</v>
      </c>
      <c r="G272" s="37" t="n">
        <v>0</v>
      </c>
    </row>
    <row r="273" customFormat="false" ht="48.4" hidden="false" customHeight="false" outlineLevel="0" collapsed="false">
      <c r="B273" s="4"/>
      <c r="C273" s="46" t="s">
        <v>75</v>
      </c>
      <c r="D273" s="41"/>
      <c r="E273" s="36"/>
      <c r="F273" s="36"/>
      <c r="G273" s="37"/>
    </row>
    <row r="274" customFormat="false" ht="15" hidden="false" customHeight="false" outlineLevel="0" collapsed="false">
      <c r="B274" s="4"/>
      <c r="C274" s="51"/>
      <c r="D274" s="52" t="s">
        <v>10</v>
      </c>
      <c r="E274" s="34" t="n">
        <v>0</v>
      </c>
      <c r="F274" s="34" t="n">
        <v>0</v>
      </c>
      <c r="G274" s="35" t="n">
        <v>0</v>
      </c>
    </row>
    <row r="275" customFormat="false" ht="15" hidden="false" customHeight="false" outlineLevel="0" collapsed="false">
      <c r="B275" s="4"/>
      <c r="C275" s="51"/>
      <c r="D275" s="24" t="s">
        <v>11</v>
      </c>
      <c r="E275" s="34" t="n">
        <v>0</v>
      </c>
      <c r="F275" s="34" t="n">
        <v>0</v>
      </c>
      <c r="G275" s="35" t="n">
        <v>0</v>
      </c>
    </row>
    <row r="276" customFormat="false" ht="15" hidden="false" customHeight="false" outlineLevel="0" collapsed="false">
      <c r="B276" s="4"/>
      <c r="C276" s="51"/>
      <c r="D276" s="53" t="s">
        <v>12</v>
      </c>
      <c r="E276" s="34" t="n">
        <v>900</v>
      </c>
      <c r="F276" s="34" t="n">
        <v>0</v>
      </c>
      <c r="G276" s="35" t="n">
        <v>0</v>
      </c>
    </row>
    <row r="277" customFormat="false" ht="15" hidden="false" customHeight="false" outlineLevel="0" collapsed="false">
      <c r="B277" s="4"/>
      <c r="C277" s="51"/>
      <c r="D277" s="41" t="s">
        <v>14</v>
      </c>
      <c r="E277" s="36" t="n">
        <f aca="false">E274+E275+E276</f>
        <v>900</v>
      </c>
      <c r="F277" s="36" t="n">
        <f aca="false">F274+F275+F276</f>
        <v>0</v>
      </c>
      <c r="G277" s="37" t="n">
        <v>0</v>
      </c>
    </row>
    <row r="278" customFormat="false" ht="83.55" hidden="false" customHeight="false" outlineLevel="0" collapsed="false">
      <c r="B278" s="4"/>
      <c r="C278" s="46" t="s">
        <v>76</v>
      </c>
      <c r="D278" s="41"/>
      <c r="E278" s="36"/>
      <c r="F278" s="36"/>
      <c r="G278" s="37"/>
    </row>
    <row r="279" customFormat="false" ht="15" hidden="false" customHeight="false" outlineLevel="0" collapsed="false">
      <c r="B279" s="4"/>
      <c r="C279" s="51"/>
      <c r="D279" s="52" t="s">
        <v>10</v>
      </c>
      <c r="E279" s="34" t="n">
        <v>0</v>
      </c>
      <c r="F279" s="34" t="n">
        <v>0</v>
      </c>
      <c r="G279" s="35" t="n">
        <v>0</v>
      </c>
    </row>
    <row r="280" customFormat="false" ht="15" hidden="false" customHeight="false" outlineLevel="0" collapsed="false">
      <c r="B280" s="4"/>
      <c r="C280" s="51"/>
      <c r="D280" s="24" t="s">
        <v>11</v>
      </c>
      <c r="E280" s="34" t="n">
        <v>0</v>
      </c>
      <c r="F280" s="34" t="n">
        <v>0</v>
      </c>
      <c r="G280" s="35" t="n">
        <v>0</v>
      </c>
    </row>
    <row r="281" customFormat="false" ht="15" hidden="false" customHeight="false" outlineLevel="0" collapsed="false">
      <c r="B281" s="4"/>
      <c r="C281" s="51"/>
      <c r="D281" s="53" t="s">
        <v>12</v>
      </c>
      <c r="E281" s="34" t="n">
        <v>3000</v>
      </c>
      <c r="F281" s="34" t="n">
        <v>0</v>
      </c>
      <c r="G281" s="35" t="n">
        <v>0</v>
      </c>
    </row>
    <row r="282" customFormat="false" ht="15" hidden="false" customHeight="false" outlineLevel="0" collapsed="false">
      <c r="B282" s="4"/>
      <c r="C282" s="51"/>
      <c r="D282" s="41" t="s">
        <v>14</v>
      </c>
      <c r="E282" s="36" t="n">
        <f aca="false">E279+E280+E281</f>
        <v>3000</v>
      </c>
      <c r="F282" s="36" t="n">
        <f aca="false">F279+F280+F281</f>
        <v>0</v>
      </c>
      <c r="G282" s="37" t="n">
        <v>0</v>
      </c>
    </row>
    <row r="283" customFormat="false" ht="25" hidden="false" customHeight="false" outlineLevel="0" collapsed="false">
      <c r="B283" s="4"/>
      <c r="C283" s="46" t="s">
        <v>77</v>
      </c>
      <c r="D283" s="41"/>
      <c r="E283" s="34"/>
      <c r="F283" s="34"/>
      <c r="G283" s="35"/>
    </row>
    <row r="284" customFormat="false" ht="15" hidden="false" customHeight="false" outlineLevel="0" collapsed="false">
      <c r="B284" s="4"/>
      <c r="C284" s="51"/>
      <c r="D284" s="52" t="s">
        <v>10</v>
      </c>
      <c r="E284" s="34" t="n">
        <v>0</v>
      </c>
      <c r="F284" s="34" t="n">
        <v>0</v>
      </c>
      <c r="G284" s="35" t="n">
        <v>0</v>
      </c>
    </row>
    <row r="285" customFormat="false" ht="15" hidden="false" customHeight="false" outlineLevel="0" collapsed="false">
      <c r="B285" s="4"/>
      <c r="C285" s="51"/>
      <c r="D285" s="24" t="s">
        <v>11</v>
      </c>
      <c r="E285" s="34" t="n">
        <v>0</v>
      </c>
      <c r="F285" s="34" t="n">
        <v>0</v>
      </c>
      <c r="G285" s="35" t="n">
        <v>0</v>
      </c>
    </row>
    <row r="286" customFormat="false" ht="15" hidden="false" customHeight="false" outlineLevel="0" collapsed="false">
      <c r="B286" s="4"/>
      <c r="C286" s="51"/>
      <c r="D286" s="53" t="s">
        <v>12</v>
      </c>
      <c r="E286" s="34" t="n">
        <v>0</v>
      </c>
      <c r="F286" s="34" t="n">
        <v>0</v>
      </c>
      <c r="G286" s="35" t="n">
        <v>0</v>
      </c>
    </row>
    <row r="287" customFormat="false" ht="15" hidden="false" customHeight="false" outlineLevel="0" collapsed="false">
      <c r="B287" s="4"/>
      <c r="C287" s="51"/>
      <c r="D287" s="41" t="s">
        <v>14</v>
      </c>
      <c r="E287" s="36" t="n">
        <f aca="false">E284+E285+E286</f>
        <v>0</v>
      </c>
      <c r="F287" s="36" t="n">
        <f aca="false">F284+F285+F286</f>
        <v>0</v>
      </c>
      <c r="G287" s="37" t="n">
        <v>0</v>
      </c>
    </row>
    <row r="288" customFormat="false" ht="71.85" hidden="false" customHeight="false" outlineLevel="0" collapsed="false">
      <c r="B288" s="4"/>
      <c r="C288" s="46" t="s">
        <v>78</v>
      </c>
      <c r="D288" s="41"/>
      <c r="E288" s="36"/>
      <c r="F288" s="36"/>
      <c r="G288" s="37"/>
    </row>
    <row r="289" customFormat="false" ht="15" hidden="false" customHeight="false" outlineLevel="0" collapsed="false">
      <c r="B289" s="4"/>
      <c r="C289" s="51"/>
      <c r="D289" s="52" t="s">
        <v>10</v>
      </c>
      <c r="E289" s="34" t="n">
        <v>0</v>
      </c>
      <c r="F289" s="34" t="n">
        <v>0</v>
      </c>
      <c r="G289" s="35" t="n">
        <v>0</v>
      </c>
    </row>
    <row r="290" customFormat="false" ht="15" hidden="false" customHeight="false" outlineLevel="0" collapsed="false">
      <c r="B290" s="4"/>
      <c r="C290" s="51"/>
      <c r="D290" s="24" t="s">
        <v>11</v>
      </c>
      <c r="E290" s="34" t="n">
        <v>2775.13</v>
      </c>
      <c r="F290" s="34" t="n">
        <v>899.27</v>
      </c>
      <c r="G290" s="35" t="n">
        <f aca="false">F290*100/E290</f>
        <v>32.4046080724146</v>
      </c>
    </row>
    <row r="291" customFormat="false" ht="15" hidden="false" customHeight="false" outlineLevel="0" collapsed="false">
      <c r="B291" s="4"/>
      <c r="C291" s="51"/>
      <c r="D291" s="53" t="s">
        <v>12</v>
      </c>
      <c r="E291" s="34" t="n">
        <v>2775.13</v>
      </c>
      <c r="F291" s="34" t="n">
        <v>899.27</v>
      </c>
      <c r="G291" s="35" t="n">
        <f aca="false">F291*100/E291</f>
        <v>32.4046080724146</v>
      </c>
    </row>
    <row r="292" customFormat="false" ht="15" hidden="false" customHeight="false" outlineLevel="0" collapsed="false">
      <c r="B292" s="4"/>
      <c r="C292" s="51"/>
      <c r="D292" s="41" t="s">
        <v>14</v>
      </c>
      <c r="E292" s="36" t="n">
        <f aca="false">E289+E290+E291</f>
        <v>5550.26</v>
      </c>
      <c r="F292" s="36" t="n">
        <f aca="false">F289+F290+F291</f>
        <v>1798.54</v>
      </c>
      <c r="G292" s="37" t="n">
        <f aca="false">F292*100/E292</f>
        <v>32.4046080724146</v>
      </c>
    </row>
    <row r="293" customFormat="false" ht="48.4" hidden="false" customHeight="false" outlineLevel="0" collapsed="false">
      <c r="B293" s="28" t="s">
        <v>79</v>
      </c>
      <c r="C293" s="7" t="s">
        <v>80</v>
      </c>
      <c r="D293" s="22"/>
      <c r="E293" s="38"/>
      <c r="F293" s="38"/>
      <c r="G293" s="39"/>
    </row>
    <row r="294" customFormat="false" ht="15" hidden="false" customHeight="false" outlineLevel="0" collapsed="false">
      <c r="B294" s="4"/>
      <c r="C294" s="24"/>
      <c r="D294" s="24" t="s">
        <v>10</v>
      </c>
      <c r="E294" s="34" t="n">
        <f aca="false">E300</f>
        <v>0</v>
      </c>
      <c r="F294" s="34" t="n">
        <f aca="false">F300</f>
        <v>0</v>
      </c>
      <c r="G294" s="35" t="n">
        <v>0</v>
      </c>
    </row>
    <row r="295" customFormat="false" ht="15" hidden="false" customHeight="false" outlineLevel="0" collapsed="false">
      <c r="B295" s="4"/>
      <c r="C295" s="24"/>
      <c r="D295" s="24" t="s">
        <v>11</v>
      </c>
      <c r="E295" s="34" t="n">
        <f aca="false">E301</f>
        <v>0</v>
      </c>
      <c r="F295" s="34" t="n">
        <f aca="false">F301</f>
        <v>0</v>
      </c>
      <c r="G295" s="35" t="n">
        <v>0</v>
      </c>
    </row>
    <row r="296" customFormat="false" ht="15" hidden="false" customHeight="false" outlineLevel="0" collapsed="false">
      <c r="B296" s="4"/>
      <c r="C296" s="24"/>
      <c r="D296" s="24" t="s">
        <v>12</v>
      </c>
      <c r="E296" s="34" t="n">
        <f aca="false">E302</f>
        <v>1524.82</v>
      </c>
      <c r="F296" s="34" t="n">
        <f aca="false">F302</f>
        <v>505.81</v>
      </c>
      <c r="G296" s="35" t="n">
        <f aca="false">F296/E296*100</f>
        <v>33.1717842105954</v>
      </c>
    </row>
    <row r="297" customFormat="false" ht="15" hidden="false" customHeight="false" outlineLevel="0" collapsed="false">
      <c r="B297" s="4"/>
      <c r="C297" s="24"/>
      <c r="D297" s="41" t="s">
        <v>14</v>
      </c>
      <c r="E297" s="36" t="n">
        <f aca="false">SUM(E294:E296)</f>
        <v>1524.82</v>
      </c>
      <c r="F297" s="36" t="n">
        <f aca="false">SUM(F294:F296)</f>
        <v>505.81</v>
      </c>
      <c r="G297" s="37" t="n">
        <f aca="false">F297/E297*100</f>
        <v>33.1717842105954</v>
      </c>
    </row>
    <row r="298" customFormat="false" ht="15" hidden="false" customHeight="false" outlineLevel="0" collapsed="false">
      <c r="B298" s="4"/>
      <c r="C298" s="24"/>
      <c r="D298" s="41"/>
      <c r="E298" s="36"/>
      <c r="F298" s="36"/>
      <c r="G298" s="42"/>
    </row>
    <row r="299" customFormat="false" ht="86.25" hidden="false" customHeight="true" outlineLevel="0" collapsed="false">
      <c r="B299" s="4"/>
      <c r="C299" s="33" t="s">
        <v>53</v>
      </c>
      <c r="D299" s="43"/>
      <c r="E299" s="54"/>
      <c r="F299" s="54"/>
      <c r="G299" s="55"/>
    </row>
    <row r="300" customFormat="false" ht="15" hidden="false" customHeight="true" outlineLevel="0" collapsed="false">
      <c r="B300" s="4"/>
      <c r="C300" s="33"/>
      <c r="D300" s="24" t="s">
        <v>10</v>
      </c>
      <c r="E300" s="34" t="n">
        <v>0</v>
      </c>
      <c r="F300" s="34" t="n">
        <v>0</v>
      </c>
      <c r="G300" s="35" t="n">
        <v>0</v>
      </c>
    </row>
    <row r="301" customFormat="false" ht="18.6" hidden="false" customHeight="true" outlineLevel="0" collapsed="false">
      <c r="B301" s="4"/>
      <c r="C301" s="33"/>
      <c r="D301" s="24" t="s">
        <v>11</v>
      </c>
      <c r="E301" s="34" t="n">
        <v>0</v>
      </c>
      <c r="F301" s="54" t="n">
        <v>0</v>
      </c>
      <c r="G301" s="35" t="n">
        <v>0</v>
      </c>
    </row>
    <row r="302" customFormat="false" ht="15" hidden="false" customHeight="false" outlineLevel="0" collapsed="false">
      <c r="B302" s="4"/>
      <c r="C302" s="24"/>
      <c r="D302" s="43" t="s">
        <v>12</v>
      </c>
      <c r="E302" s="34" t="n">
        <v>1524.82</v>
      </c>
      <c r="F302" s="54" t="n">
        <v>505.81</v>
      </c>
      <c r="G302" s="35" t="n">
        <f aca="false">F302/E302*100</f>
        <v>33.1717842105954</v>
      </c>
    </row>
    <row r="303" customFormat="false" ht="15" hidden="false" customHeight="false" outlineLevel="0" collapsed="false">
      <c r="B303" s="4"/>
      <c r="C303" s="24"/>
      <c r="D303" s="56" t="s">
        <v>14</v>
      </c>
      <c r="E303" s="36" t="n">
        <f aca="false">SUM(E301:E302)</f>
        <v>1524.82</v>
      </c>
      <c r="F303" s="57" t="n">
        <f aca="false">SUM(F301:F302)</f>
        <v>505.81</v>
      </c>
      <c r="G303" s="37" t="n">
        <f aca="false">F303/E303*100</f>
        <v>33.1717842105954</v>
      </c>
    </row>
    <row r="304" customFormat="false" ht="15" hidden="false" customHeight="false" outlineLevel="0" collapsed="false">
      <c r="B304" s="4"/>
      <c r="C304" s="9"/>
      <c r="D304" s="58"/>
      <c r="E304" s="59"/>
      <c r="F304" s="59"/>
      <c r="G304" s="60"/>
    </row>
    <row r="305" customFormat="false" ht="48.4" hidden="false" customHeight="false" outlineLevel="0" collapsed="false">
      <c r="B305" s="6" t="s">
        <v>81</v>
      </c>
      <c r="C305" s="61" t="s">
        <v>82</v>
      </c>
      <c r="D305" s="41"/>
      <c r="E305" s="62"/>
      <c r="F305" s="62"/>
      <c r="G305" s="63"/>
      <c r="H305" s="64"/>
    </row>
    <row r="306" customFormat="false" ht="15" hidden="false" customHeight="false" outlineLevel="0" collapsed="false">
      <c r="B306" s="4"/>
      <c r="C306" s="24"/>
      <c r="D306" s="24" t="s">
        <v>10</v>
      </c>
      <c r="E306" s="34" t="n">
        <f aca="false">E312+E323+E338+E353+E364+E380</f>
        <v>0</v>
      </c>
      <c r="F306" s="34" t="n">
        <f aca="false">F312+F323+F338+F353+F364+F380</f>
        <v>0</v>
      </c>
      <c r="G306" s="34" t="n">
        <v>0</v>
      </c>
      <c r="H306" s="64"/>
    </row>
    <row r="307" customFormat="false" ht="15" hidden="false" customHeight="false" outlineLevel="0" collapsed="false">
      <c r="B307" s="4"/>
      <c r="C307" s="24"/>
      <c r="D307" s="24" t="s">
        <v>11</v>
      </c>
      <c r="E307" s="34" t="n">
        <f aca="false">E313+E324+E339+E354+E365+E381+E392</f>
        <v>100</v>
      </c>
      <c r="F307" s="34" t="n">
        <f aca="false">F313+F324+F339+F354+F365+F381+F392</f>
        <v>0</v>
      </c>
      <c r="G307" s="34" t="n">
        <f aca="false">F307/E307*100</f>
        <v>0</v>
      </c>
      <c r="H307" s="64"/>
    </row>
    <row r="308" customFormat="false" ht="15" hidden="false" customHeight="false" outlineLevel="0" collapsed="false">
      <c r="B308" s="4"/>
      <c r="C308" s="24"/>
      <c r="D308" s="24" t="s">
        <v>12</v>
      </c>
      <c r="E308" s="34" t="n">
        <f aca="false">E314+E325+E340+E355+E366+E382+E393</f>
        <v>14898.21</v>
      </c>
      <c r="F308" s="34" t="n">
        <f aca="false">F314+F325+F340+F355+F366+F382+F393</f>
        <v>5953.15</v>
      </c>
      <c r="G308" s="34" t="n">
        <f aca="false">F308/E308*100</f>
        <v>39.9588272685108</v>
      </c>
      <c r="H308" s="64"/>
    </row>
    <row r="309" customFormat="false" ht="15" hidden="false" customHeight="false" outlineLevel="0" collapsed="false">
      <c r="B309" s="4"/>
      <c r="C309" s="24"/>
      <c r="D309" s="25" t="s">
        <v>14</v>
      </c>
      <c r="E309" s="36" t="n">
        <f aca="false">SUM(E306:E308)</f>
        <v>14998.21</v>
      </c>
      <c r="F309" s="36" t="n">
        <f aca="false">SUM(F306:F308)</f>
        <v>5953.15</v>
      </c>
      <c r="G309" s="36" t="n">
        <f aca="false">F309/E309*100</f>
        <v>39.6924032934597</v>
      </c>
      <c r="H309" s="64"/>
    </row>
    <row r="310" customFormat="false" ht="15" hidden="false" customHeight="false" outlineLevel="0" collapsed="false">
      <c r="B310" s="4"/>
      <c r="C310" s="24"/>
      <c r="D310" s="24"/>
      <c r="E310" s="34"/>
      <c r="F310" s="34"/>
      <c r="G310" s="34"/>
      <c r="H310" s="64"/>
    </row>
    <row r="311" customFormat="false" ht="60.15" hidden="false" customHeight="false" outlineLevel="0" collapsed="false">
      <c r="B311" s="28" t="s">
        <v>83</v>
      </c>
      <c r="C311" s="7" t="s">
        <v>84</v>
      </c>
      <c r="D311" s="22"/>
      <c r="E311" s="34"/>
      <c r="F311" s="34"/>
      <c r="G311" s="34"/>
      <c r="H311" s="64"/>
    </row>
    <row r="312" customFormat="false" ht="15" hidden="false" customHeight="false" outlineLevel="0" collapsed="false">
      <c r="B312" s="4"/>
      <c r="C312" s="24"/>
      <c r="D312" s="24" t="s">
        <v>10</v>
      </c>
      <c r="E312" s="34" t="n">
        <f aca="false">E317</f>
        <v>0</v>
      </c>
      <c r="F312" s="34" t="n">
        <f aca="false">F317</f>
        <v>0</v>
      </c>
      <c r="G312" s="34" t="n">
        <f aca="false">E312-F312</f>
        <v>0</v>
      </c>
      <c r="H312" s="64"/>
    </row>
    <row r="313" customFormat="false" ht="15" hidden="false" customHeight="false" outlineLevel="0" collapsed="false">
      <c r="B313" s="4"/>
      <c r="C313" s="24"/>
      <c r="D313" s="24" t="s">
        <v>11</v>
      </c>
      <c r="E313" s="34" t="n">
        <f aca="false">E318</f>
        <v>0</v>
      </c>
      <c r="F313" s="34" t="n">
        <f aca="false">F318</f>
        <v>0</v>
      </c>
      <c r="G313" s="34" t="n">
        <f aca="false">E313-F313</f>
        <v>0</v>
      </c>
      <c r="H313" s="64"/>
    </row>
    <row r="314" customFormat="false" ht="15" hidden="false" customHeight="false" outlineLevel="0" collapsed="false">
      <c r="B314" s="4"/>
      <c r="C314" s="24"/>
      <c r="D314" s="24" t="s">
        <v>12</v>
      </c>
      <c r="E314" s="34" t="n">
        <f aca="false">E319</f>
        <v>786.14</v>
      </c>
      <c r="F314" s="34" t="n">
        <f aca="false">F319</f>
        <v>28.23</v>
      </c>
      <c r="G314" s="34" t="n">
        <f aca="false">F314*100/E314</f>
        <v>3.59096344162617</v>
      </c>
      <c r="H314" s="64"/>
    </row>
    <row r="315" customFormat="false" ht="15" hidden="false" customHeight="false" outlineLevel="0" collapsed="false">
      <c r="B315" s="4"/>
      <c r="C315" s="24"/>
      <c r="D315" s="25" t="s">
        <v>14</v>
      </c>
      <c r="E315" s="36" t="n">
        <f aca="false">SUM(E312:E314)</f>
        <v>786.14</v>
      </c>
      <c r="F315" s="36" t="n">
        <f aca="false">SUM(F312:F314)</f>
        <v>28.23</v>
      </c>
      <c r="G315" s="36" t="n">
        <f aca="false">F315*100/E315</f>
        <v>3.59096344162617</v>
      </c>
      <c r="H315" s="64"/>
    </row>
    <row r="316" customFormat="false" ht="71.85" hidden="false" customHeight="false" outlineLevel="0" collapsed="false">
      <c r="B316" s="4"/>
      <c r="C316" s="33" t="s">
        <v>85</v>
      </c>
      <c r="D316" s="24"/>
      <c r="E316" s="34"/>
      <c r="F316" s="34"/>
      <c r="G316" s="34"/>
      <c r="H316" s="64"/>
    </row>
    <row r="317" customFormat="false" ht="15" hidden="false" customHeight="false" outlineLevel="0" collapsed="false">
      <c r="B317" s="4"/>
      <c r="C317" s="33"/>
      <c r="D317" s="24" t="s">
        <v>10</v>
      </c>
      <c r="E317" s="34" t="n">
        <v>0</v>
      </c>
      <c r="F317" s="34" t="n">
        <v>0</v>
      </c>
      <c r="G317" s="34" t="n">
        <v>0</v>
      </c>
      <c r="H317" s="64"/>
    </row>
    <row r="318" customFormat="false" ht="15" hidden="false" customHeight="false" outlineLevel="0" collapsed="false">
      <c r="B318" s="4"/>
      <c r="C318" s="24"/>
      <c r="D318" s="24" t="s">
        <v>11</v>
      </c>
      <c r="E318" s="34" t="n">
        <v>0</v>
      </c>
      <c r="F318" s="34" t="n">
        <v>0</v>
      </c>
      <c r="G318" s="34" t="n">
        <v>0</v>
      </c>
      <c r="H318" s="64"/>
    </row>
    <row r="319" customFormat="false" ht="15" hidden="false" customHeight="false" outlineLevel="0" collapsed="false">
      <c r="B319" s="4"/>
      <c r="C319" s="24"/>
      <c r="D319" s="24" t="s">
        <v>12</v>
      </c>
      <c r="E319" s="34" t="n">
        <v>786.14</v>
      </c>
      <c r="F319" s="34" t="n">
        <v>28.23</v>
      </c>
      <c r="G319" s="34" t="n">
        <f aca="false">F319*100/E319</f>
        <v>3.59096344162617</v>
      </c>
      <c r="H319" s="64"/>
    </row>
    <row r="320" customFormat="false" ht="15" hidden="false" customHeight="false" outlineLevel="0" collapsed="false">
      <c r="B320" s="4"/>
      <c r="C320" s="24"/>
      <c r="D320" s="25" t="s">
        <v>14</v>
      </c>
      <c r="E320" s="36" t="n">
        <f aca="false">SUM(E317:E319)</f>
        <v>786.14</v>
      </c>
      <c r="F320" s="36" t="n">
        <f aca="false">SUM(F317:F319)</f>
        <v>28.23</v>
      </c>
      <c r="G320" s="36" t="n">
        <f aca="false">F320*100/E320</f>
        <v>3.59096344162617</v>
      </c>
      <c r="H320" s="64"/>
    </row>
    <row r="321" customFormat="false" ht="15" hidden="false" customHeight="false" outlineLevel="0" collapsed="false">
      <c r="B321" s="4"/>
      <c r="C321" s="24"/>
      <c r="D321" s="24"/>
      <c r="E321" s="34"/>
      <c r="F321" s="34"/>
      <c r="G321" s="34"/>
      <c r="H321" s="64"/>
    </row>
    <row r="322" customFormat="false" ht="36.7" hidden="false" customHeight="false" outlineLevel="0" collapsed="false">
      <c r="B322" s="28" t="s">
        <v>86</v>
      </c>
      <c r="C322" s="7" t="s">
        <v>87</v>
      </c>
      <c r="D322" s="22"/>
      <c r="E322" s="34"/>
      <c r="F322" s="34"/>
      <c r="G322" s="34"/>
      <c r="H322" s="64"/>
    </row>
    <row r="323" customFormat="false" ht="15" hidden="false" customHeight="false" outlineLevel="0" collapsed="false">
      <c r="B323" s="4"/>
      <c r="C323" s="24"/>
      <c r="D323" s="24" t="s">
        <v>10</v>
      </c>
      <c r="E323" s="34" t="n">
        <f aca="false">E328</f>
        <v>0</v>
      </c>
      <c r="F323" s="34" t="n">
        <f aca="false">F328</f>
        <v>0</v>
      </c>
      <c r="G323" s="34" t="n">
        <v>0</v>
      </c>
      <c r="H323" s="64"/>
    </row>
    <row r="324" customFormat="false" ht="15" hidden="false" customHeight="false" outlineLevel="0" collapsed="false">
      <c r="B324" s="4"/>
      <c r="C324" s="24"/>
      <c r="D324" s="24" t="s">
        <v>11</v>
      </c>
      <c r="E324" s="34" t="n">
        <f aca="false">E329</f>
        <v>0</v>
      </c>
      <c r="F324" s="34" t="n">
        <f aca="false">F329</f>
        <v>0</v>
      </c>
      <c r="G324" s="34" t="n">
        <v>0</v>
      </c>
      <c r="H324" s="64"/>
    </row>
    <row r="325" customFormat="false" ht="15" hidden="false" customHeight="false" outlineLevel="0" collapsed="false">
      <c r="B325" s="4"/>
      <c r="C325" s="24"/>
      <c r="D325" s="24" t="s">
        <v>12</v>
      </c>
      <c r="E325" s="34" t="n">
        <f aca="false">E330+E335</f>
        <v>267.22</v>
      </c>
      <c r="F325" s="34" t="n">
        <f aca="false">F330+F335</f>
        <v>3.5</v>
      </c>
      <c r="G325" s="34" t="n">
        <f aca="false">F325/E325*100</f>
        <v>1.30978220193099</v>
      </c>
      <c r="H325" s="64"/>
    </row>
    <row r="326" customFormat="false" ht="15" hidden="false" customHeight="false" outlineLevel="0" collapsed="false">
      <c r="B326" s="4"/>
      <c r="C326" s="24"/>
      <c r="D326" s="25" t="s">
        <v>14</v>
      </c>
      <c r="E326" s="36" t="n">
        <f aca="false">SUM(E323:E325)</f>
        <v>267.22</v>
      </c>
      <c r="F326" s="36" t="n">
        <f aca="false">SUM(F323:F325)</f>
        <v>3.5</v>
      </c>
      <c r="G326" s="34" t="n">
        <f aca="false">F326/E326*100</f>
        <v>1.30978220193099</v>
      </c>
      <c r="H326" s="64"/>
    </row>
    <row r="327" customFormat="false" ht="36.7" hidden="false" customHeight="false" outlineLevel="0" collapsed="false">
      <c r="B327" s="4"/>
      <c r="C327" s="33" t="s">
        <v>88</v>
      </c>
      <c r="D327" s="24"/>
      <c r="E327" s="34"/>
      <c r="F327" s="34"/>
      <c r="G327" s="34"/>
      <c r="H327" s="64"/>
    </row>
    <row r="328" customFormat="false" ht="15" hidden="false" customHeight="false" outlineLevel="0" collapsed="false">
      <c r="B328" s="4"/>
      <c r="C328" s="33"/>
      <c r="D328" s="24" t="s">
        <v>10</v>
      </c>
      <c r="E328" s="34" t="n">
        <v>0</v>
      </c>
      <c r="F328" s="34" t="n">
        <v>0</v>
      </c>
      <c r="G328" s="34" t="n">
        <f aca="false">E328-F328</f>
        <v>0</v>
      </c>
      <c r="H328" s="64"/>
    </row>
    <row r="329" customFormat="false" ht="15" hidden="false" customHeight="false" outlineLevel="0" collapsed="false">
      <c r="B329" s="4"/>
      <c r="C329" s="24"/>
      <c r="D329" s="24" t="s">
        <v>11</v>
      </c>
      <c r="E329" s="34" t="n">
        <v>0</v>
      </c>
      <c r="F329" s="34" t="n">
        <v>0</v>
      </c>
      <c r="G329" s="34" t="n">
        <v>0</v>
      </c>
      <c r="H329" s="64"/>
    </row>
    <row r="330" customFormat="false" ht="15" hidden="false" customHeight="false" outlineLevel="0" collapsed="false">
      <c r="B330" s="4"/>
      <c r="C330" s="24"/>
      <c r="D330" s="24" t="s">
        <v>12</v>
      </c>
      <c r="E330" s="34" t="n">
        <v>259.22</v>
      </c>
      <c r="F330" s="34" t="n">
        <v>3.5</v>
      </c>
      <c r="G330" s="34" t="n">
        <f aca="false">F330/E330*100</f>
        <v>1.35020445953244</v>
      </c>
      <c r="H330" s="64"/>
    </row>
    <row r="331" customFormat="false" ht="15" hidden="false" customHeight="false" outlineLevel="0" collapsed="false">
      <c r="B331" s="4"/>
      <c r="C331" s="24"/>
      <c r="D331" s="25" t="s">
        <v>14</v>
      </c>
      <c r="E331" s="36" t="n">
        <f aca="false">SUM(E328:E330)</f>
        <v>259.22</v>
      </c>
      <c r="F331" s="36" t="n">
        <f aca="false">SUM(F328:F330)</f>
        <v>3.5</v>
      </c>
      <c r="G331" s="36" t="n">
        <f aca="false">F331/E331*100</f>
        <v>1.35020445953244</v>
      </c>
      <c r="H331" s="64"/>
    </row>
    <row r="332" customFormat="false" ht="25" hidden="false" customHeight="false" outlineLevel="0" collapsed="false">
      <c r="B332" s="4"/>
      <c r="C332" s="33" t="s">
        <v>89</v>
      </c>
      <c r="D332" s="25"/>
      <c r="E332" s="36"/>
      <c r="F332" s="36"/>
      <c r="G332" s="36"/>
      <c r="H332" s="64"/>
    </row>
    <row r="333" customFormat="false" ht="15" hidden="false" customHeight="false" outlineLevel="0" collapsed="false">
      <c r="B333" s="4"/>
      <c r="C333" s="24"/>
      <c r="D333" s="24" t="s">
        <v>10</v>
      </c>
      <c r="E333" s="34" t="n">
        <v>0</v>
      </c>
      <c r="F333" s="34" t="n">
        <v>0</v>
      </c>
      <c r="G333" s="34" t="n">
        <v>0</v>
      </c>
      <c r="H333" s="64"/>
    </row>
    <row r="334" customFormat="false" ht="15" hidden="false" customHeight="false" outlineLevel="0" collapsed="false">
      <c r="B334" s="4"/>
      <c r="C334" s="24"/>
      <c r="D334" s="24" t="s">
        <v>11</v>
      </c>
      <c r="E334" s="34" t="n">
        <v>0</v>
      </c>
      <c r="F334" s="34" t="n">
        <v>0</v>
      </c>
      <c r="G334" s="34" t="n">
        <v>0</v>
      </c>
      <c r="H334" s="64"/>
    </row>
    <row r="335" customFormat="false" ht="15" hidden="false" customHeight="false" outlineLevel="0" collapsed="false">
      <c r="B335" s="4"/>
      <c r="C335" s="24"/>
      <c r="D335" s="24" t="s">
        <v>12</v>
      </c>
      <c r="E335" s="34" t="n">
        <v>8</v>
      </c>
      <c r="F335" s="34" t="n">
        <v>0</v>
      </c>
      <c r="G335" s="34" t="n">
        <f aca="false">F335/E335*100</f>
        <v>0</v>
      </c>
      <c r="H335" s="64"/>
    </row>
    <row r="336" customFormat="false" ht="15" hidden="false" customHeight="false" outlineLevel="0" collapsed="false">
      <c r="B336" s="4"/>
      <c r="C336" s="24"/>
      <c r="D336" s="25" t="s">
        <v>14</v>
      </c>
      <c r="E336" s="36" t="n">
        <f aca="false">E333+E334+E335</f>
        <v>8</v>
      </c>
      <c r="F336" s="36" t="n">
        <f aca="false">F333+F334+F335</f>
        <v>0</v>
      </c>
      <c r="G336" s="36" t="n">
        <f aca="false">F336/E336*100</f>
        <v>0</v>
      </c>
      <c r="H336" s="64"/>
    </row>
    <row r="337" customFormat="false" ht="25" hidden="false" customHeight="false" outlineLevel="0" collapsed="false">
      <c r="B337" s="28" t="s">
        <v>90</v>
      </c>
      <c r="C337" s="7" t="s">
        <v>91</v>
      </c>
      <c r="D337" s="22"/>
      <c r="E337" s="34"/>
      <c r="F337" s="34"/>
      <c r="G337" s="34"/>
      <c r="H337" s="64"/>
    </row>
    <row r="338" customFormat="false" ht="15" hidden="false" customHeight="false" outlineLevel="0" collapsed="false">
      <c r="B338" s="4"/>
      <c r="C338" s="24"/>
      <c r="D338" s="24" t="s">
        <v>10</v>
      </c>
      <c r="E338" s="34" t="n">
        <f aca="false">E343</f>
        <v>0</v>
      </c>
      <c r="F338" s="34" t="n">
        <f aca="false">F343</f>
        <v>0</v>
      </c>
      <c r="G338" s="34" t="n">
        <v>0</v>
      </c>
      <c r="H338" s="64"/>
    </row>
    <row r="339" customFormat="false" ht="15" hidden="false" customHeight="false" outlineLevel="0" collapsed="false">
      <c r="B339" s="4"/>
      <c r="C339" s="24"/>
      <c r="D339" s="24" t="s">
        <v>11</v>
      </c>
      <c r="E339" s="34" t="n">
        <f aca="false">E344</f>
        <v>100</v>
      </c>
      <c r="F339" s="34" t="n">
        <f aca="false">F344+F349</f>
        <v>0</v>
      </c>
      <c r="G339" s="34" t="n">
        <f aca="false">F339/E339*100</f>
        <v>0</v>
      </c>
      <c r="H339" s="64"/>
    </row>
    <row r="340" customFormat="false" ht="15" hidden="false" customHeight="false" outlineLevel="0" collapsed="false">
      <c r="B340" s="4"/>
      <c r="C340" s="24"/>
      <c r="D340" s="24" t="s">
        <v>12</v>
      </c>
      <c r="E340" s="34" t="n">
        <f aca="false">E345+E350</f>
        <v>1100.65</v>
      </c>
      <c r="F340" s="34" t="n">
        <f aca="false">F345+F350</f>
        <v>43.5</v>
      </c>
      <c r="G340" s="34" t="n">
        <f aca="false">F340*100/E340</f>
        <v>3.95221005769318</v>
      </c>
      <c r="H340" s="64"/>
    </row>
    <row r="341" customFormat="false" ht="15" hidden="false" customHeight="false" outlineLevel="0" collapsed="false">
      <c r="B341" s="4"/>
      <c r="C341" s="24"/>
      <c r="D341" s="25" t="s">
        <v>14</v>
      </c>
      <c r="E341" s="36" t="n">
        <f aca="false">E338+E339+E340</f>
        <v>1200.65</v>
      </c>
      <c r="F341" s="36" t="n">
        <f aca="false">F338+F339+F340</f>
        <v>43.5</v>
      </c>
      <c r="G341" s="36" t="n">
        <f aca="false">F341/E341*100</f>
        <v>3.62303752134261</v>
      </c>
      <c r="H341" s="64"/>
    </row>
    <row r="342" customFormat="false" ht="83.55" hidden="false" customHeight="false" outlineLevel="0" collapsed="false">
      <c r="B342" s="4"/>
      <c r="C342" s="33" t="s">
        <v>92</v>
      </c>
      <c r="D342" s="24"/>
      <c r="E342" s="34"/>
      <c r="F342" s="34"/>
      <c r="G342" s="34"/>
      <c r="H342" s="64"/>
    </row>
    <row r="343" customFormat="false" ht="15" hidden="false" customHeight="false" outlineLevel="0" collapsed="false">
      <c r="B343" s="4"/>
      <c r="C343" s="24"/>
      <c r="D343" s="24" t="s">
        <v>10</v>
      </c>
      <c r="E343" s="34" t="n">
        <v>0</v>
      </c>
      <c r="F343" s="34" t="n">
        <v>0</v>
      </c>
      <c r="G343" s="34" t="n">
        <f aca="false">E343-F343</f>
        <v>0</v>
      </c>
      <c r="H343" s="64"/>
    </row>
    <row r="344" customFormat="false" ht="15" hidden="false" customHeight="false" outlineLevel="0" collapsed="false">
      <c r="B344" s="4"/>
      <c r="C344" s="24"/>
      <c r="D344" s="24" t="s">
        <v>11</v>
      </c>
      <c r="E344" s="34" t="n">
        <v>100</v>
      </c>
      <c r="F344" s="34" t="n">
        <v>0</v>
      </c>
      <c r="G344" s="34" t="n">
        <f aca="false">F344/E344*100</f>
        <v>0</v>
      </c>
      <c r="H344" s="64"/>
    </row>
    <row r="345" customFormat="false" ht="15" hidden="false" customHeight="false" outlineLevel="0" collapsed="false">
      <c r="B345" s="4"/>
      <c r="C345" s="24"/>
      <c r="D345" s="24" t="s">
        <v>12</v>
      </c>
      <c r="E345" s="34" t="n">
        <v>100.65</v>
      </c>
      <c r="F345" s="34" t="n">
        <v>43.5</v>
      </c>
      <c r="G345" s="34" t="n">
        <f aca="false">F345/E345*100</f>
        <v>43.2190760059613</v>
      </c>
      <c r="H345" s="64"/>
    </row>
    <row r="346" customFormat="false" ht="14.8" hidden="false" customHeight="true" outlineLevel="0" collapsed="false">
      <c r="B346" s="4"/>
      <c r="C346" s="24"/>
      <c r="D346" s="25" t="s">
        <v>14</v>
      </c>
      <c r="E346" s="36" t="n">
        <f aca="false">SUM(E343:E345)</f>
        <v>200.65</v>
      </c>
      <c r="F346" s="36" t="n">
        <f aca="false">SUM(F343:F345)</f>
        <v>43.5</v>
      </c>
      <c r="G346" s="36" t="n">
        <f aca="false">F346/E346*100</f>
        <v>21.679541490157</v>
      </c>
      <c r="H346" s="64"/>
    </row>
    <row r="347" customFormat="false" ht="71.85" hidden="false" customHeight="true" outlineLevel="0" collapsed="false">
      <c r="B347" s="4"/>
      <c r="C347" s="65" t="s">
        <v>93</v>
      </c>
      <c r="D347" s="25"/>
      <c r="E347" s="36"/>
      <c r="F347" s="36"/>
      <c r="G347" s="36"/>
      <c r="H347" s="64"/>
    </row>
    <row r="348" customFormat="false" ht="15" hidden="false" customHeight="false" outlineLevel="0" collapsed="false">
      <c r="B348" s="4"/>
      <c r="C348" s="24"/>
      <c r="D348" s="52" t="s">
        <v>10</v>
      </c>
      <c r="E348" s="34" t="n">
        <v>0</v>
      </c>
      <c r="F348" s="34" t="n">
        <v>0</v>
      </c>
      <c r="G348" s="34" t="n">
        <v>0</v>
      </c>
      <c r="H348" s="64"/>
    </row>
    <row r="349" customFormat="false" ht="15" hidden="false" customHeight="false" outlineLevel="0" collapsed="false">
      <c r="B349" s="4"/>
      <c r="C349" s="24"/>
      <c r="D349" s="24" t="s">
        <v>11</v>
      </c>
      <c r="E349" s="34" t="n">
        <v>0</v>
      </c>
      <c r="F349" s="34" t="n">
        <v>0</v>
      </c>
      <c r="G349" s="34" t="n">
        <v>0</v>
      </c>
      <c r="H349" s="64"/>
    </row>
    <row r="350" customFormat="false" ht="15" hidden="false" customHeight="false" outlineLevel="0" collapsed="false">
      <c r="B350" s="4"/>
      <c r="C350" s="24"/>
      <c r="D350" s="52" t="s">
        <v>12</v>
      </c>
      <c r="E350" s="34" t="n">
        <v>1000</v>
      </c>
      <c r="F350" s="34" t="n">
        <v>0</v>
      </c>
      <c r="G350" s="34" t="n">
        <v>0</v>
      </c>
      <c r="H350" s="64"/>
    </row>
    <row r="351" customFormat="false" ht="15" hidden="false" customHeight="false" outlineLevel="0" collapsed="false">
      <c r="B351" s="4"/>
      <c r="C351" s="24"/>
      <c r="D351" s="25" t="s">
        <v>14</v>
      </c>
      <c r="E351" s="36" t="n">
        <f aca="false">E348+E349+E350</f>
        <v>1000</v>
      </c>
      <c r="F351" s="36" t="n">
        <f aca="false">F348+F349+F350</f>
        <v>0</v>
      </c>
      <c r="G351" s="36" t="n">
        <v>0</v>
      </c>
      <c r="H351" s="64"/>
    </row>
    <row r="352" customFormat="false" ht="25" hidden="false" customHeight="false" outlineLevel="0" collapsed="false">
      <c r="B352" s="28" t="s">
        <v>94</v>
      </c>
      <c r="C352" s="7" t="s">
        <v>95</v>
      </c>
      <c r="D352" s="22"/>
      <c r="E352" s="34"/>
      <c r="F352" s="34"/>
      <c r="G352" s="34"/>
      <c r="H352" s="64"/>
    </row>
    <row r="353" customFormat="false" ht="15" hidden="false" customHeight="false" outlineLevel="0" collapsed="false">
      <c r="B353" s="4"/>
      <c r="C353" s="24"/>
      <c r="D353" s="24" t="s">
        <v>10</v>
      </c>
      <c r="E353" s="34" t="n">
        <v>0</v>
      </c>
      <c r="F353" s="34" t="n">
        <v>0</v>
      </c>
      <c r="G353" s="34" t="n">
        <v>0</v>
      </c>
      <c r="H353" s="64"/>
    </row>
    <row r="354" customFormat="false" ht="15" hidden="false" customHeight="false" outlineLevel="0" collapsed="false">
      <c r="B354" s="4"/>
      <c r="C354" s="24"/>
      <c r="D354" s="24" t="s">
        <v>11</v>
      </c>
      <c r="E354" s="34" t="n">
        <v>0</v>
      </c>
      <c r="F354" s="34" t="n">
        <v>0</v>
      </c>
      <c r="G354" s="34" t="n">
        <v>0</v>
      </c>
      <c r="H354" s="64"/>
    </row>
    <row r="355" customFormat="false" ht="15" hidden="false" customHeight="false" outlineLevel="0" collapsed="false">
      <c r="B355" s="4"/>
      <c r="C355" s="24"/>
      <c r="D355" s="24" t="s">
        <v>12</v>
      </c>
      <c r="E355" s="34" t="n">
        <f aca="false">E360</f>
        <v>168.96</v>
      </c>
      <c r="F355" s="34" t="n">
        <f aca="false">F360</f>
        <v>52.8</v>
      </c>
      <c r="G355" s="34" t="n">
        <v>0</v>
      </c>
      <c r="H355" s="64"/>
    </row>
    <row r="356" customFormat="false" ht="15" hidden="false" customHeight="false" outlineLevel="0" collapsed="false">
      <c r="B356" s="4"/>
      <c r="C356" s="24"/>
      <c r="D356" s="25" t="s">
        <v>14</v>
      </c>
      <c r="E356" s="36" t="n">
        <f aca="false">SUM(E353:E355)</f>
        <v>168.96</v>
      </c>
      <c r="F356" s="36" t="n">
        <f aca="false">SUM(F353:F355)</f>
        <v>52.8</v>
      </c>
      <c r="G356" s="36" t="n">
        <v>0</v>
      </c>
      <c r="H356" s="64"/>
    </row>
    <row r="357" customFormat="false" ht="60.15" hidden="false" customHeight="false" outlineLevel="0" collapsed="false">
      <c r="B357" s="4"/>
      <c r="C357" s="33" t="s">
        <v>96</v>
      </c>
      <c r="D357" s="24"/>
      <c r="E357" s="34"/>
      <c r="F357" s="34"/>
      <c r="G357" s="34"/>
      <c r="H357" s="64"/>
    </row>
    <row r="358" customFormat="false" ht="15" hidden="false" customHeight="false" outlineLevel="0" collapsed="false">
      <c r="B358" s="4"/>
      <c r="C358" s="24"/>
      <c r="D358" s="24" t="s">
        <v>10</v>
      </c>
      <c r="E358" s="34" t="n">
        <v>0</v>
      </c>
      <c r="F358" s="34" t="n">
        <v>0</v>
      </c>
      <c r="G358" s="34" t="n">
        <f aca="false">E358-F358</f>
        <v>0</v>
      </c>
      <c r="H358" s="64"/>
    </row>
    <row r="359" customFormat="false" ht="15" hidden="false" customHeight="false" outlineLevel="0" collapsed="false">
      <c r="B359" s="4"/>
      <c r="C359" s="24"/>
      <c r="D359" s="24" t="s">
        <v>11</v>
      </c>
      <c r="E359" s="34" t="n">
        <v>0</v>
      </c>
      <c r="F359" s="34" t="n">
        <v>0</v>
      </c>
      <c r="G359" s="34" t="n">
        <f aca="false">E359-F359</f>
        <v>0</v>
      </c>
      <c r="H359" s="64"/>
    </row>
    <row r="360" customFormat="false" ht="15" hidden="false" customHeight="false" outlineLevel="0" collapsed="false">
      <c r="B360" s="4"/>
      <c r="C360" s="24"/>
      <c r="D360" s="24" t="s">
        <v>12</v>
      </c>
      <c r="E360" s="34" t="n">
        <v>168.96</v>
      </c>
      <c r="F360" s="34" t="n">
        <v>52.8</v>
      </c>
      <c r="G360" s="34" t="n">
        <f aca="false">F360/E360*100</f>
        <v>31.25</v>
      </c>
      <c r="H360" s="64"/>
    </row>
    <row r="361" customFormat="false" ht="15" hidden="false" customHeight="false" outlineLevel="0" collapsed="false">
      <c r="B361" s="4"/>
      <c r="C361" s="24"/>
      <c r="D361" s="25" t="s">
        <v>14</v>
      </c>
      <c r="E361" s="36" t="n">
        <f aca="false">SUM(E358:E360)</f>
        <v>168.96</v>
      </c>
      <c r="F361" s="36" t="n">
        <f aca="false">SUM(F358:F360)</f>
        <v>52.8</v>
      </c>
      <c r="G361" s="36" t="n">
        <f aca="false">F361/E361*100</f>
        <v>31.25</v>
      </c>
      <c r="H361" s="64"/>
    </row>
    <row r="362" customFormat="false" ht="15" hidden="false" customHeight="false" outlineLevel="0" collapsed="false">
      <c r="B362" s="4"/>
      <c r="C362" s="24"/>
      <c r="D362" s="24"/>
      <c r="E362" s="34"/>
      <c r="F362" s="34"/>
      <c r="G362" s="34"/>
      <c r="H362" s="64"/>
    </row>
    <row r="363" customFormat="false" ht="71.85" hidden="false" customHeight="false" outlineLevel="0" collapsed="false">
      <c r="B363" s="28" t="s">
        <v>97</v>
      </c>
      <c r="C363" s="7" t="s">
        <v>98</v>
      </c>
      <c r="D363" s="22"/>
      <c r="E363" s="34"/>
      <c r="F363" s="34"/>
      <c r="G363" s="34"/>
      <c r="H363" s="64"/>
    </row>
    <row r="364" customFormat="false" ht="15" hidden="false" customHeight="false" outlineLevel="0" collapsed="false">
      <c r="B364" s="4"/>
      <c r="C364" s="24"/>
      <c r="D364" s="24" t="s">
        <v>10</v>
      </c>
      <c r="E364" s="34" t="n">
        <f aca="false">E369+E374</f>
        <v>0</v>
      </c>
      <c r="F364" s="34" t="n">
        <f aca="false">F369+F374</f>
        <v>0</v>
      </c>
      <c r="G364" s="34" t="n">
        <f aca="false">E364-F364</f>
        <v>0</v>
      </c>
      <c r="H364" s="64"/>
    </row>
    <row r="365" customFormat="false" ht="15" hidden="false" customHeight="false" outlineLevel="0" collapsed="false">
      <c r="B365" s="4"/>
      <c r="C365" s="24"/>
      <c r="D365" s="24" t="s">
        <v>11</v>
      </c>
      <c r="E365" s="34" t="n">
        <f aca="false">E370+E375</f>
        <v>0</v>
      </c>
      <c r="F365" s="34" t="n">
        <f aca="false">F370+F375</f>
        <v>0</v>
      </c>
      <c r="G365" s="34" t="n">
        <f aca="false">E365-F365</f>
        <v>0</v>
      </c>
      <c r="H365" s="64"/>
    </row>
    <row r="366" customFormat="false" ht="15" hidden="false" customHeight="false" outlineLevel="0" collapsed="false">
      <c r="B366" s="4"/>
      <c r="C366" s="24"/>
      <c r="D366" s="24" t="s">
        <v>12</v>
      </c>
      <c r="E366" s="34" t="n">
        <f aca="false">E371+E376</f>
        <v>12466.53</v>
      </c>
      <c r="F366" s="34" t="n">
        <f aca="false">F371+F376</f>
        <v>5800.85</v>
      </c>
      <c r="G366" s="34" t="n">
        <f aca="false">F366/E366*100</f>
        <v>46.5313924564414</v>
      </c>
      <c r="H366" s="64"/>
    </row>
    <row r="367" customFormat="false" ht="15" hidden="false" customHeight="false" outlineLevel="0" collapsed="false">
      <c r="B367" s="4"/>
      <c r="C367" s="24"/>
      <c r="D367" s="25" t="s">
        <v>14</v>
      </c>
      <c r="E367" s="36" t="n">
        <f aca="false">SUM(E364:E366)</f>
        <v>12466.53</v>
      </c>
      <c r="F367" s="36" t="n">
        <f aca="false">SUM(F364:F366)</f>
        <v>5800.85</v>
      </c>
      <c r="G367" s="36" t="n">
        <f aca="false">F367/E367*100</f>
        <v>46.5313924564414</v>
      </c>
      <c r="H367" s="64"/>
    </row>
    <row r="368" customFormat="false" ht="48.4" hidden="false" customHeight="false" outlineLevel="0" collapsed="false">
      <c r="B368" s="4"/>
      <c r="C368" s="33" t="s">
        <v>99</v>
      </c>
      <c r="D368" s="24"/>
      <c r="E368" s="34"/>
      <c r="F368" s="34"/>
      <c r="G368" s="34"/>
      <c r="H368" s="64"/>
    </row>
    <row r="369" customFormat="false" ht="15" hidden="false" customHeight="false" outlineLevel="0" collapsed="false">
      <c r="B369" s="4"/>
      <c r="C369" s="24"/>
      <c r="D369" s="24" t="s">
        <v>10</v>
      </c>
      <c r="E369" s="34" t="n">
        <v>0</v>
      </c>
      <c r="F369" s="34" t="n">
        <v>0</v>
      </c>
      <c r="G369" s="34" t="n">
        <v>0</v>
      </c>
      <c r="H369" s="64"/>
    </row>
    <row r="370" customFormat="false" ht="15" hidden="false" customHeight="false" outlineLevel="0" collapsed="false">
      <c r="B370" s="4"/>
      <c r="C370" s="24"/>
      <c r="D370" s="24" t="s">
        <v>11</v>
      </c>
      <c r="E370" s="34" t="n">
        <v>0</v>
      </c>
      <c r="F370" s="34" t="n">
        <v>0</v>
      </c>
      <c r="G370" s="34" t="n">
        <v>0</v>
      </c>
      <c r="H370" s="64"/>
    </row>
    <row r="371" customFormat="false" ht="15" hidden="false" customHeight="false" outlineLevel="0" collapsed="false">
      <c r="B371" s="4"/>
      <c r="C371" s="24"/>
      <c r="D371" s="24" t="s">
        <v>12</v>
      </c>
      <c r="E371" s="34" t="n">
        <v>7247.16</v>
      </c>
      <c r="F371" s="34" t="n">
        <v>3151.59</v>
      </c>
      <c r="G371" s="34" t="n">
        <f aca="false">F371/E371*100</f>
        <v>43.4872418988956</v>
      </c>
      <c r="H371" s="64"/>
    </row>
    <row r="372" customFormat="false" ht="15" hidden="false" customHeight="false" outlineLevel="0" collapsed="false">
      <c r="B372" s="4"/>
      <c r="C372" s="24"/>
      <c r="D372" s="25" t="s">
        <v>14</v>
      </c>
      <c r="E372" s="36" t="n">
        <f aca="false">SUM(E369:E371)</f>
        <v>7247.16</v>
      </c>
      <c r="F372" s="36" t="n">
        <f aca="false">SUM(F369:F371)</f>
        <v>3151.59</v>
      </c>
      <c r="G372" s="36" t="n">
        <f aca="false">F372/E372*100</f>
        <v>43.4872418988956</v>
      </c>
      <c r="H372" s="64"/>
    </row>
    <row r="373" customFormat="false" ht="48.4" hidden="false" customHeight="false" outlineLevel="0" collapsed="false">
      <c r="B373" s="4"/>
      <c r="C373" s="33" t="s">
        <v>100</v>
      </c>
      <c r="D373" s="24"/>
      <c r="E373" s="34"/>
      <c r="F373" s="34"/>
      <c r="G373" s="34"/>
      <c r="H373" s="64"/>
    </row>
    <row r="374" customFormat="false" ht="15" hidden="false" customHeight="false" outlineLevel="0" collapsed="false">
      <c r="B374" s="4"/>
      <c r="C374" s="24"/>
      <c r="D374" s="24" t="s">
        <v>10</v>
      </c>
      <c r="E374" s="34" t="n">
        <v>0</v>
      </c>
      <c r="F374" s="34" t="n">
        <v>0</v>
      </c>
      <c r="G374" s="34" t="n">
        <v>0</v>
      </c>
      <c r="H374" s="64"/>
    </row>
    <row r="375" customFormat="false" ht="15" hidden="false" customHeight="false" outlineLevel="0" collapsed="false">
      <c r="B375" s="4"/>
      <c r="C375" s="24"/>
      <c r="D375" s="24" t="s">
        <v>11</v>
      </c>
      <c r="E375" s="34" t="n">
        <v>0</v>
      </c>
      <c r="F375" s="34" t="n">
        <v>0</v>
      </c>
      <c r="G375" s="34" t="n">
        <v>0</v>
      </c>
      <c r="H375" s="64"/>
    </row>
    <row r="376" customFormat="false" ht="15" hidden="false" customHeight="false" outlineLevel="0" collapsed="false">
      <c r="B376" s="4"/>
      <c r="C376" s="24"/>
      <c r="D376" s="24" t="s">
        <v>12</v>
      </c>
      <c r="E376" s="34" t="n">
        <v>5219.37</v>
      </c>
      <c r="F376" s="34" t="n">
        <v>2649.26</v>
      </c>
      <c r="G376" s="34" t="n">
        <f aca="false">F376/E376*100</f>
        <v>50.7582332733644</v>
      </c>
      <c r="H376" s="64"/>
    </row>
    <row r="377" customFormat="false" ht="15" hidden="false" customHeight="false" outlineLevel="0" collapsed="false">
      <c r="B377" s="4"/>
      <c r="C377" s="24"/>
      <c r="D377" s="25" t="s">
        <v>14</v>
      </c>
      <c r="E377" s="36" t="n">
        <f aca="false">SUM(E374:E376)</f>
        <v>5219.37</v>
      </c>
      <c r="F377" s="36" t="n">
        <f aca="false">SUM(F374:F376)</f>
        <v>2649.26</v>
      </c>
      <c r="G377" s="36" t="n">
        <f aca="false">F377/E377*100</f>
        <v>50.7582332733644</v>
      </c>
      <c r="H377" s="64"/>
    </row>
    <row r="378" customFormat="false" ht="15" hidden="false" customHeight="false" outlineLevel="0" collapsed="false">
      <c r="B378" s="4"/>
      <c r="C378" s="24"/>
      <c r="D378" s="24"/>
      <c r="E378" s="34"/>
      <c r="F378" s="34"/>
      <c r="G378" s="34"/>
      <c r="H378" s="64"/>
    </row>
    <row r="379" customFormat="false" ht="36.7" hidden="false" customHeight="false" outlineLevel="0" collapsed="false">
      <c r="B379" s="28" t="s">
        <v>101</v>
      </c>
      <c r="C379" s="7" t="s">
        <v>102</v>
      </c>
      <c r="D379" s="22"/>
      <c r="E379" s="34"/>
      <c r="F379" s="34"/>
      <c r="G379" s="34"/>
      <c r="H379" s="64"/>
    </row>
    <row r="380" customFormat="false" ht="15" hidden="false" customHeight="false" outlineLevel="0" collapsed="false">
      <c r="B380" s="4"/>
      <c r="C380" s="24"/>
      <c r="D380" s="24" t="s">
        <v>10</v>
      </c>
      <c r="E380" s="34" t="n">
        <f aca="false">E385</f>
        <v>0</v>
      </c>
      <c r="F380" s="34" t="n">
        <f aca="false">F385</f>
        <v>0</v>
      </c>
      <c r="G380" s="34" t="n">
        <v>0</v>
      </c>
      <c r="H380" s="64"/>
    </row>
    <row r="381" customFormat="false" ht="15" hidden="false" customHeight="false" outlineLevel="0" collapsed="false">
      <c r="B381" s="4"/>
      <c r="C381" s="24"/>
      <c r="D381" s="24" t="s">
        <v>11</v>
      </c>
      <c r="E381" s="34" t="n">
        <f aca="false">E386</f>
        <v>0</v>
      </c>
      <c r="F381" s="34" t="n">
        <f aca="false">F386</f>
        <v>0</v>
      </c>
      <c r="G381" s="34" t="n">
        <v>0</v>
      </c>
      <c r="H381" s="64"/>
    </row>
    <row r="382" customFormat="false" ht="15" hidden="false" customHeight="false" outlineLevel="0" collapsed="false">
      <c r="B382" s="4"/>
      <c r="C382" s="24"/>
      <c r="D382" s="24" t="s">
        <v>12</v>
      </c>
      <c r="E382" s="34" t="n">
        <f aca="false">E387</f>
        <v>29.71</v>
      </c>
      <c r="F382" s="34" t="n">
        <f aca="false">F387</f>
        <v>0</v>
      </c>
      <c r="G382" s="34" t="n">
        <f aca="false">F382/E382*100</f>
        <v>0</v>
      </c>
      <c r="H382" s="64"/>
    </row>
    <row r="383" customFormat="false" ht="15" hidden="false" customHeight="false" outlineLevel="0" collapsed="false">
      <c r="B383" s="4"/>
      <c r="C383" s="24"/>
      <c r="D383" s="25" t="s">
        <v>14</v>
      </c>
      <c r="E383" s="36" t="n">
        <f aca="false">SUM(E380:E382)</f>
        <v>29.71</v>
      </c>
      <c r="F383" s="36" t="n">
        <f aca="false">SUM(F380:F382)</f>
        <v>0</v>
      </c>
      <c r="G383" s="36" t="n">
        <f aca="false">F383/E383*100</f>
        <v>0</v>
      </c>
      <c r="H383" s="64"/>
    </row>
    <row r="384" customFormat="false" ht="71.85" hidden="false" customHeight="false" outlineLevel="0" collapsed="false">
      <c r="B384" s="4"/>
      <c r="C384" s="33" t="s">
        <v>103</v>
      </c>
      <c r="D384" s="24"/>
      <c r="E384" s="34"/>
      <c r="F384" s="34"/>
      <c r="G384" s="34"/>
      <c r="H384" s="64"/>
    </row>
    <row r="385" customFormat="false" ht="15" hidden="false" customHeight="false" outlineLevel="0" collapsed="false">
      <c r="B385" s="4"/>
      <c r="C385" s="24"/>
      <c r="D385" s="24" t="s">
        <v>10</v>
      </c>
      <c r="E385" s="34" t="n">
        <v>0</v>
      </c>
      <c r="F385" s="34" t="n">
        <v>0</v>
      </c>
      <c r="G385" s="34" t="n">
        <v>0</v>
      </c>
      <c r="H385" s="64"/>
    </row>
    <row r="386" customFormat="false" ht="15" hidden="false" customHeight="false" outlineLevel="0" collapsed="false">
      <c r="B386" s="4"/>
      <c r="C386" s="24"/>
      <c r="D386" s="24" t="s">
        <v>11</v>
      </c>
      <c r="E386" s="34" t="n">
        <v>0</v>
      </c>
      <c r="F386" s="34" t="n">
        <v>0</v>
      </c>
      <c r="G386" s="34" t="n">
        <v>0</v>
      </c>
      <c r="H386" s="64"/>
    </row>
    <row r="387" customFormat="false" ht="15" hidden="false" customHeight="false" outlineLevel="0" collapsed="false">
      <c r="B387" s="4"/>
      <c r="C387" s="24"/>
      <c r="D387" s="24" t="s">
        <v>12</v>
      </c>
      <c r="E387" s="34" t="n">
        <v>29.71</v>
      </c>
      <c r="F387" s="34" t="n">
        <v>0</v>
      </c>
      <c r="G387" s="34" t="n">
        <f aca="false">F387/E387*100</f>
        <v>0</v>
      </c>
      <c r="H387" s="64"/>
    </row>
    <row r="388" customFormat="false" ht="21.75" hidden="false" customHeight="true" outlineLevel="0" collapsed="false">
      <c r="B388" s="4"/>
      <c r="C388" s="24"/>
      <c r="D388" s="25" t="s">
        <v>14</v>
      </c>
      <c r="E388" s="36" t="n">
        <f aca="false">SUM(E385:E387)</f>
        <v>29.71</v>
      </c>
      <c r="F388" s="36" t="n">
        <f aca="false">SUM(F385:F387)</f>
        <v>0</v>
      </c>
      <c r="G388" s="36" t="n">
        <f aca="false">F388/E388*100</f>
        <v>0</v>
      </c>
      <c r="H388" s="64"/>
    </row>
    <row r="389" customFormat="false" ht="17.45" hidden="false" customHeight="true" outlineLevel="0" collapsed="false">
      <c r="B389" s="4"/>
      <c r="C389" s="24"/>
      <c r="D389" s="25"/>
      <c r="E389" s="36"/>
      <c r="F389" s="36"/>
      <c r="G389" s="34"/>
      <c r="H389" s="64"/>
    </row>
    <row r="390" customFormat="false" ht="36.7" hidden="false" customHeight="false" outlineLevel="0" collapsed="false">
      <c r="B390" s="28" t="s">
        <v>104</v>
      </c>
      <c r="C390" s="7" t="s">
        <v>105</v>
      </c>
      <c r="D390" s="25"/>
      <c r="E390" s="36"/>
      <c r="F390" s="36"/>
      <c r="G390" s="34"/>
      <c r="H390" s="64"/>
    </row>
    <row r="391" customFormat="false" ht="15" hidden="false" customHeight="false" outlineLevel="0" collapsed="false">
      <c r="B391" s="4"/>
      <c r="C391" s="24"/>
      <c r="D391" s="24" t="s">
        <v>10</v>
      </c>
      <c r="E391" s="34" t="n">
        <f aca="false">E396</f>
        <v>0</v>
      </c>
      <c r="F391" s="34" t="n">
        <f aca="false">F396</f>
        <v>0</v>
      </c>
      <c r="G391" s="34" t="n">
        <f aca="false">G396</f>
        <v>0</v>
      </c>
      <c r="H391" s="64"/>
    </row>
    <row r="392" customFormat="false" ht="15" hidden="false" customHeight="false" outlineLevel="0" collapsed="false">
      <c r="B392" s="4"/>
      <c r="C392" s="24"/>
      <c r="D392" s="24" t="s">
        <v>11</v>
      </c>
      <c r="E392" s="34" t="n">
        <f aca="false">E397</f>
        <v>0</v>
      </c>
      <c r="F392" s="34" t="n">
        <f aca="false">F397</f>
        <v>0</v>
      </c>
      <c r="G392" s="34" t="n">
        <f aca="false">G397</f>
        <v>0</v>
      </c>
      <c r="H392" s="64"/>
    </row>
    <row r="393" customFormat="false" ht="21" hidden="false" customHeight="true" outlineLevel="0" collapsed="false">
      <c r="B393" s="4"/>
      <c r="C393" s="24"/>
      <c r="D393" s="24" t="s">
        <v>12</v>
      </c>
      <c r="E393" s="34" t="n">
        <f aca="false">E398</f>
        <v>79</v>
      </c>
      <c r="F393" s="34" t="n">
        <f aca="false">F398</f>
        <v>24.27</v>
      </c>
      <c r="G393" s="34" t="n">
        <v>0</v>
      </c>
      <c r="H393" s="64"/>
    </row>
    <row r="394" customFormat="false" ht="15" hidden="false" customHeight="false" outlineLevel="0" collapsed="false">
      <c r="B394" s="4"/>
      <c r="C394" s="24"/>
      <c r="D394" s="25" t="s">
        <v>14</v>
      </c>
      <c r="E394" s="36" t="n">
        <f aca="false">E399</f>
        <v>79</v>
      </c>
      <c r="F394" s="36" t="n">
        <f aca="false">F391+F392+F393</f>
        <v>24.27</v>
      </c>
      <c r="G394" s="36" t="n">
        <v>0</v>
      </c>
      <c r="H394" s="64"/>
    </row>
    <row r="395" customFormat="false" ht="71.85" hidden="false" customHeight="false" outlineLevel="0" collapsed="false">
      <c r="B395" s="4"/>
      <c r="C395" s="33" t="s">
        <v>106</v>
      </c>
      <c r="D395" s="25"/>
      <c r="E395" s="36"/>
      <c r="F395" s="36"/>
      <c r="G395" s="34"/>
      <c r="H395" s="64"/>
    </row>
    <row r="396" customFormat="false" ht="15" hidden="false" customHeight="false" outlineLevel="0" collapsed="false">
      <c r="B396" s="4"/>
      <c r="C396" s="24"/>
      <c r="D396" s="24" t="s">
        <v>10</v>
      </c>
      <c r="E396" s="34" t="n">
        <v>0</v>
      </c>
      <c r="F396" s="34" t="n">
        <v>0</v>
      </c>
      <c r="G396" s="34" t="n">
        <v>0</v>
      </c>
      <c r="H396" s="64"/>
    </row>
    <row r="397" customFormat="false" ht="15" hidden="false" customHeight="false" outlineLevel="0" collapsed="false">
      <c r="B397" s="4"/>
      <c r="C397" s="24"/>
      <c r="D397" s="24" t="s">
        <v>11</v>
      </c>
      <c r="E397" s="34" t="n">
        <v>0</v>
      </c>
      <c r="F397" s="34" t="n">
        <v>0</v>
      </c>
      <c r="G397" s="34" t="n">
        <v>0</v>
      </c>
      <c r="H397" s="64"/>
    </row>
    <row r="398" customFormat="false" ht="18" hidden="false" customHeight="true" outlineLevel="0" collapsed="false">
      <c r="B398" s="4"/>
      <c r="C398" s="24"/>
      <c r="D398" s="24" t="s">
        <v>12</v>
      </c>
      <c r="E398" s="34" t="n">
        <v>79</v>
      </c>
      <c r="F398" s="34" t="n">
        <v>24.27</v>
      </c>
      <c r="G398" s="34" t="n">
        <f aca="false">F398/E398*100</f>
        <v>30.7215189873418</v>
      </c>
      <c r="H398" s="64"/>
    </row>
    <row r="399" customFormat="false" ht="15" hidden="false" customHeight="false" outlineLevel="0" collapsed="false">
      <c r="B399" s="4"/>
      <c r="C399" s="9"/>
      <c r="D399" s="12" t="s">
        <v>14</v>
      </c>
      <c r="E399" s="66" t="n">
        <f aca="false">E396+E397+E398</f>
        <v>79</v>
      </c>
      <c r="F399" s="66" t="n">
        <f aca="false">F396+F397+F398</f>
        <v>24.27</v>
      </c>
      <c r="G399" s="66" t="n">
        <f aca="false">F399/E399*100</f>
        <v>30.7215189873418</v>
      </c>
      <c r="H399" s="64"/>
    </row>
    <row r="400" customFormat="false" ht="15" hidden="false" customHeight="false" outlineLevel="0" collapsed="false">
      <c r="B400" s="4"/>
      <c r="C400" s="9"/>
      <c r="D400" s="9"/>
      <c r="E400" s="67"/>
      <c r="F400" s="67"/>
      <c r="G400" s="67"/>
      <c r="H400" s="64"/>
    </row>
    <row r="401" customFormat="false" ht="36.7" hidden="false" customHeight="false" outlineLevel="0" collapsed="false">
      <c r="B401" s="68" t="s">
        <v>107</v>
      </c>
      <c r="C401" s="7" t="s">
        <v>108</v>
      </c>
      <c r="D401" s="22"/>
      <c r="E401" s="34"/>
      <c r="F401" s="34"/>
      <c r="G401" s="34"/>
      <c r="H401" s="64"/>
    </row>
    <row r="402" customFormat="false" ht="15" hidden="false" customHeight="false" outlineLevel="0" collapsed="false">
      <c r="B402" s="4"/>
      <c r="C402" s="9"/>
      <c r="D402" s="9" t="s">
        <v>10</v>
      </c>
      <c r="E402" s="67" t="n">
        <f aca="false">E410+E442+E452</f>
        <v>0</v>
      </c>
      <c r="F402" s="67" t="n">
        <f aca="false">F410+F442+F452</f>
        <v>0</v>
      </c>
      <c r="G402" s="67" t="n">
        <v>0</v>
      </c>
      <c r="H402" s="64"/>
    </row>
    <row r="403" customFormat="false" ht="15" hidden="false" customHeight="false" outlineLevel="0" collapsed="false">
      <c r="B403" s="4"/>
      <c r="C403" s="9"/>
      <c r="D403" s="9" t="s">
        <v>11</v>
      </c>
      <c r="E403" s="67" t="n">
        <f aca="false">E411+E443+E453</f>
        <v>0</v>
      </c>
      <c r="F403" s="67" t="n">
        <f aca="false">F411+F443+F453</f>
        <v>0</v>
      </c>
      <c r="G403" s="67" t="n">
        <v>0</v>
      </c>
      <c r="H403" s="64"/>
    </row>
    <row r="404" customFormat="false" ht="15" hidden="false" customHeight="false" outlineLevel="0" collapsed="false">
      <c r="B404" s="4"/>
      <c r="C404" s="9"/>
      <c r="D404" s="9" t="s">
        <v>12</v>
      </c>
      <c r="E404" s="67" t="n">
        <f aca="false">E412+E444+E454</f>
        <v>16450.72</v>
      </c>
      <c r="F404" s="67" t="n">
        <f aca="false">F412+F444+F454</f>
        <v>5953.26</v>
      </c>
      <c r="G404" s="67" t="n">
        <f aca="false">F404*100/E404</f>
        <v>36.1884464631335</v>
      </c>
      <c r="H404" s="64"/>
    </row>
    <row r="405" customFormat="false" ht="15" hidden="false" customHeight="false" outlineLevel="0" collapsed="false">
      <c r="B405" s="4"/>
      <c r="C405" s="9"/>
      <c r="D405" s="12" t="s">
        <v>14</v>
      </c>
      <c r="E405" s="66" t="n">
        <f aca="false">SUM(E402:E404)</f>
        <v>16450.72</v>
      </c>
      <c r="F405" s="66" t="n">
        <f aca="false">F402+F403+F404</f>
        <v>5953.26</v>
      </c>
      <c r="G405" s="66" t="n">
        <f aca="false">F405*100/E405</f>
        <v>36.1884464631335</v>
      </c>
      <c r="H405" s="64"/>
    </row>
    <row r="406" customFormat="false" ht="15" hidden="false" customHeight="false" outlineLevel="0" collapsed="false">
      <c r="B406" s="4"/>
      <c r="C406" s="9"/>
      <c r="D406" s="9" t="s">
        <v>13</v>
      </c>
      <c r="E406" s="67" t="n">
        <f aca="false">E414</f>
        <v>1875</v>
      </c>
      <c r="F406" s="67" t="n">
        <f aca="false">F414</f>
        <v>956</v>
      </c>
      <c r="G406" s="67" t="n">
        <f aca="false">F406*100/E406</f>
        <v>50.9866666666667</v>
      </c>
      <c r="H406" s="64"/>
    </row>
    <row r="407" customFormat="false" ht="15" hidden="false" customHeight="false" outlineLevel="0" collapsed="false">
      <c r="B407" s="4"/>
      <c r="C407" s="9"/>
      <c r="D407" s="15" t="s">
        <v>109</v>
      </c>
      <c r="E407" s="66" t="n">
        <f aca="false">E405+E406</f>
        <v>18325.72</v>
      </c>
      <c r="F407" s="66" t="n">
        <f aca="false">F405+F406</f>
        <v>6909.26</v>
      </c>
      <c r="G407" s="66" t="n">
        <f aca="false">F407*100/E407</f>
        <v>37.702529559548</v>
      </c>
      <c r="H407" s="64"/>
    </row>
    <row r="408" customFormat="false" ht="15" hidden="false" customHeight="false" outlineLevel="0" collapsed="false">
      <c r="B408" s="4"/>
      <c r="C408" s="9"/>
      <c r="D408" s="9"/>
      <c r="E408" s="67"/>
      <c r="F408" s="67"/>
      <c r="G408" s="67"/>
      <c r="H408" s="64"/>
    </row>
    <row r="409" customFormat="false" ht="48.4" hidden="false" customHeight="false" outlineLevel="0" collapsed="false">
      <c r="B409" s="28" t="s">
        <v>110</v>
      </c>
      <c r="C409" s="15" t="s">
        <v>111</v>
      </c>
      <c r="D409" s="18"/>
      <c r="E409" s="67"/>
      <c r="F409" s="67"/>
      <c r="G409" s="67"/>
      <c r="H409" s="64"/>
    </row>
    <row r="410" customFormat="false" ht="15" hidden="false" customHeight="false" outlineLevel="0" collapsed="false">
      <c r="B410" s="4"/>
      <c r="C410" s="9"/>
      <c r="D410" s="9" t="s">
        <v>10</v>
      </c>
      <c r="E410" s="67" t="n">
        <f aca="false">E417+E424+E431</f>
        <v>0</v>
      </c>
      <c r="F410" s="67" t="n">
        <f aca="false">F424+F431</f>
        <v>0</v>
      </c>
      <c r="G410" s="67" t="n">
        <v>0</v>
      </c>
      <c r="H410" s="64"/>
    </row>
    <row r="411" customFormat="false" ht="15" hidden="false" customHeight="false" outlineLevel="0" collapsed="false">
      <c r="B411" s="4"/>
      <c r="C411" s="9"/>
      <c r="D411" s="9" t="s">
        <v>11</v>
      </c>
      <c r="E411" s="67" t="n">
        <f aca="false">E418+E425+E432</f>
        <v>0</v>
      </c>
      <c r="F411" s="67" t="n">
        <f aca="false">F425+F432</f>
        <v>0</v>
      </c>
      <c r="G411" s="67" t="n">
        <v>0</v>
      </c>
      <c r="H411" s="64"/>
    </row>
    <row r="412" customFormat="false" ht="15" hidden="false" customHeight="false" outlineLevel="0" collapsed="false">
      <c r="B412" s="4"/>
      <c r="C412" s="9"/>
      <c r="D412" s="9" t="s">
        <v>12</v>
      </c>
      <c r="E412" s="67" t="n">
        <f aca="false">E419+E426+E433</f>
        <v>257.76</v>
      </c>
      <c r="F412" s="67" t="n">
        <f aca="false">F419+F426</f>
        <v>0</v>
      </c>
      <c r="G412" s="67" t="n">
        <v>0</v>
      </c>
      <c r="H412" s="64"/>
    </row>
    <row r="413" customFormat="false" ht="15" hidden="false" customHeight="false" outlineLevel="0" collapsed="false">
      <c r="B413" s="4"/>
      <c r="C413" s="9"/>
      <c r="D413" s="12" t="s">
        <v>14</v>
      </c>
      <c r="E413" s="66" t="n">
        <f aca="false">E410+E411+E412</f>
        <v>257.76</v>
      </c>
      <c r="F413" s="66" t="n">
        <f aca="false">SUM(F412)</f>
        <v>0</v>
      </c>
      <c r="G413" s="66" t="n">
        <v>0</v>
      </c>
      <c r="H413" s="64"/>
    </row>
    <row r="414" customFormat="false" ht="15" hidden="false" customHeight="false" outlineLevel="0" collapsed="false">
      <c r="B414" s="4"/>
      <c r="C414" s="9"/>
      <c r="D414" s="69" t="s">
        <v>13</v>
      </c>
      <c r="E414" s="67" t="n">
        <f aca="false">E421+E428+E435</f>
        <v>1875</v>
      </c>
      <c r="F414" s="67" t="n">
        <f aca="false">F435</f>
        <v>956</v>
      </c>
      <c r="G414" s="67" t="n">
        <v>0</v>
      </c>
      <c r="H414" s="64"/>
    </row>
    <row r="415" customFormat="false" ht="25" hidden="false" customHeight="false" outlineLevel="0" collapsed="false">
      <c r="B415" s="4"/>
      <c r="C415" s="9"/>
      <c r="D415" s="70" t="s">
        <v>112</v>
      </c>
      <c r="E415" s="66" t="n">
        <f aca="false">E413+E414</f>
        <v>2132.76</v>
      </c>
      <c r="F415" s="66" t="n">
        <f aca="false">F413+F414</f>
        <v>956</v>
      </c>
      <c r="G415" s="66" t="n">
        <f aca="false">F415*100/E415</f>
        <v>44.8245465968979</v>
      </c>
      <c r="H415" s="64"/>
    </row>
    <row r="416" customFormat="false" ht="60.15" hidden="false" customHeight="false" outlineLevel="0" collapsed="false">
      <c r="B416" s="4"/>
      <c r="C416" s="16" t="s">
        <v>113</v>
      </c>
      <c r="D416" s="70"/>
      <c r="E416" s="66"/>
      <c r="F416" s="66"/>
      <c r="G416" s="66"/>
      <c r="H416" s="64"/>
    </row>
    <row r="417" customFormat="false" ht="15" hidden="false" customHeight="false" outlineLevel="0" collapsed="false">
      <c r="B417" s="4"/>
      <c r="C417" s="16"/>
      <c r="D417" s="9" t="s">
        <v>10</v>
      </c>
      <c r="E417" s="67" t="n">
        <v>0</v>
      </c>
      <c r="F417" s="67" t="n">
        <v>0</v>
      </c>
      <c r="G417" s="67" t="n">
        <v>0</v>
      </c>
      <c r="H417" s="64"/>
    </row>
    <row r="418" customFormat="false" ht="15" hidden="false" customHeight="false" outlineLevel="0" collapsed="false">
      <c r="B418" s="4"/>
      <c r="C418" s="16"/>
      <c r="D418" s="9" t="s">
        <v>11</v>
      </c>
      <c r="E418" s="67" t="n">
        <v>0</v>
      </c>
      <c r="F418" s="67" t="n">
        <v>0</v>
      </c>
      <c r="G418" s="67" t="n">
        <v>0</v>
      </c>
      <c r="H418" s="64"/>
    </row>
    <row r="419" customFormat="false" ht="15" hidden="false" customHeight="false" outlineLevel="0" collapsed="false">
      <c r="B419" s="4"/>
      <c r="C419" s="16"/>
      <c r="D419" s="9" t="s">
        <v>12</v>
      </c>
      <c r="E419" s="67" t="n">
        <v>37.76</v>
      </c>
      <c r="F419" s="67" t="n">
        <v>0</v>
      </c>
      <c r="G419" s="67" t="n">
        <v>0</v>
      </c>
      <c r="H419" s="64"/>
    </row>
    <row r="420" customFormat="false" ht="15" hidden="false" customHeight="false" outlineLevel="0" collapsed="false">
      <c r="B420" s="4"/>
      <c r="C420" s="16"/>
      <c r="D420" s="12" t="s">
        <v>14</v>
      </c>
      <c r="E420" s="66" t="n">
        <f aca="false">E417+E418+E419</f>
        <v>37.76</v>
      </c>
      <c r="F420" s="66" t="n">
        <f aca="false">F417+F418+F419</f>
        <v>0</v>
      </c>
      <c r="G420" s="66" t="n">
        <v>0</v>
      </c>
      <c r="H420" s="64"/>
    </row>
    <row r="421" customFormat="false" ht="15" hidden="false" customHeight="false" outlineLevel="0" collapsed="false">
      <c r="B421" s="4"/>
      <c r="C421" s="16"/>
      <c r="D421" s="69" t="s">
        <v>13</v>
      </c>
      <c r="E421" s="67" t="n">
        <v>0</v>
      </c>
      <c r="F421" s="67" t="n">
        <v>0</v>
      </c>
      <c r="G421" s="67" t="n">
        <v>0</v>
      </c>
      <c r="H421" s="64"/>
    </row>
    <row r="422" customFormat="false" ht="25" hidden="false" customHeight="false" outlineLevel="0" collapsed="false">
      <c r="B422" s="4"/>
      <c r="C422" s="9"/>
      <c r="D422" s="70" t="s">
        <v>112</v>
      </c>
      <c r="E422" s="66" t="n">
        <f aca="false">E420+E421</f>
        <v>37.76</v>
      </c>
      <c r="F422" s="66" t="n">
        <f aca="false">F420+F421</f>
        <v>0</v>
      </c>
      <c r="G422" s="66" t="n">
        <v>0</v>
      </c>
      <c r="H422" s="64"/>
    </row>
    <row r="423" customFormat="false" ht="36.7" hidden="false" customHeight="false" outlineLevel="0" collapsed="false">
      <c r="B423" s="4"/>
      <c r="C423" s="16" t="s">
        <v>114</v>
      </c>
      <c r="D423" s="9"/>
      <c r="E423" s="67"/>
      <c r="F423" s="67"/>
      <c r="G423" s="67"/>
      <c r="H423" s="64"/>
    </row>
    <row r="424" customFormat="false" ht="15" hidden="false" customHeight="false" outlineLevel="0" collapsed="false">
      <c r="B424" s="4"/>
      <c r="C424" s="9"/>
      <c r="D424" s="9" t="s">
        <v>10</v>
      </c>
      <c r="E424" s="67" t="n">
        <v>0</v>
      </c>
      <c r="F424" s="67" t="n">
        <v>0</v>
      </c>
      <c r="G424" s="67" t="n">
        <v>0</v>
      </c>
      <c r="H424" s="64"/>
    </row>
    <row r="425" customFormat="false" ht="15" hidden="false" customHeight="false" outlineLevel="0" collapsed="false">
      <c r="B425" s="4"/>
      <c r="C425" s="9"/>
      <c r="D425" s="9" t="s">
        <v>11</v>
      </c>
      <c r="E425" s="67" t="n">
        <v>0</v>
      </c>
      <c r="F425" s="67" t="n">
        <v>0</v>
      </c>
      <c r="G425" s="67" t="n">
        <v>0</v>
      </c>
      <c r="H425" s="64"/>
    </row>
    <row r="426" customFormat="false" ht="15" hidden="false" customHeight="false" outlineLevel="0" collapsed="false">
      <c r="B426" s="4"/>
      <c r="C426" s="9"/>
      <c r="D426" s="9" t="s">
        <v>12</v>
      </c>
      <c r="E426" s="67" t="n">
        <v>220</v>
      </c>
      <c r="F426" s="67" t="n">
        <v>0</v>
      </c>
      <c r="G426" s="67" t="n">
        <v>0</v>
      </c>
      <c r="H426" s="64"/>
    </row>
    <row r="427" customFormat="false" ht="15" hidden="false" customHeight="false" outlineLevel="0" collapsed="false">
      <c r="B427" s="4"/>
      <c r="C427" s="9"/>
      <c r="D427" s="12" t="s">
        <v>14</v>
      </c>
      <c r="E427" s="66" t="n">
        <f aca="false">SUM(E426)</f>
        <v>220</v>
      </c>
      <c r="F427" s="66" t="n">
        <f aca="false">SUM(F426)</f>
        <v>0</v>
      </c>
      <c r="G427" s="66" t="n">
        <v>0</v>
      </c>
      <c r="H427" s="64"/>
    </row>
    <row r="428" customFormat="false" ht="15" hidden="false" customHeight="false" outlineLevel="0" collapsed="false">
      <c r="B428" s="4"/>
      <c r="C428" s="9"/>
      <c r="D428" s="69" t="s">
        <v>13</v>
      </c>
      <c r="E428" s="67" t="n">
        <v>0</v>
      </c>
      <c r="F428" s="67" t="n">
        <v>0</v>
      </c>
      <c r="G428" s="67" t="n">
        <v>0</v>
      </c>
      <c r="H428" s="64"/>
    </row>
    <row r="429" customFormat="false" ht="25" hidden="false" customHeight="false" outlineLevel="0" collapsed="false">
      <c r="B429" s="4"/>
      <c r="C429" s="9"/>
      <c r="D429" s="70" t="s">
        <v>112</v>
      </c>
      <c r="E429" s="66" t="n">
        <f aca="false">E427+E428</f>
        <v>220</v>
      </c>
      <c r="F429" s="66" t="n">
        <f aca="false">F424+F425+F426+F427+F428</f>
        <v>0</v>
      </c>
      <c r="G429" s="66" t="n">
        <v>0</v>
      </c>
      <c r="H429" s="64"/>
    </row>
    <row r="430" customFormat="false" ht="36.7" hidden="false" customHeight="false" outlineLevel="0" collapsed="false">
      <c r="B430" s="4"/>
      <c r="C430" s="16" t="s">
        <v>115</v>
      </c>
      <c r="D430" s="9"/>
      <c r="E430" s="67"/>
      <c r="F430" s="67"/>
      <c r="G430" s="67"/>
      <c r="H430" s="64"/>
    </row>
    <row r="431" customFormat="false" ht="15" hidden="false" customHeight="false" outlineLevel="0" collapsed="false">
      <c r="B431" s="4"/>
      <c r="C431" s="9"/>
      <c r="D431" s="9" t="s">
        <v>10</v>
      </c>
      <c r="E431" s="67" t="n">
        <v>0</v>
      </c>
      <c r="F431" s="67" t="n">
        <v>0</v>
      </c>
      <c r="G431" s="67" t="n">
        <v>0</v>
      </c>
      <c r="H431" s="64"/>
    </row>
    <row r="432" customFormat="false" ht="15" hidden="false" customHeight="false" outlineLevel="0" collapsed="false">
      <c r="B432" s="4"/>
      <c r="C432" s="9"/>
      <c r="D432" s="9" t="s">
        <v>11</v>
      </c>
      <c r="E432" s="67" t="n">
        <v>0</v>
      </c>
      <c r="F432" s="67" t="n">
        <v>0</v>
      </c>
      <c r="G432" s="67" t="n">
        <v>0</v>
      </c>
      <c r="H432" s="64"/>
    </row>
    <row r="433" customFormat="false" ht="15" hidden="false" customHeight="false" outlineLevel="0" collapsed="false">
      <c r="B433" s="4"/>
      <c r="C433" s="9"/>
      <c r="D433" s="9" t="s">
        <v>12</v>
      </c>
      <c r="E433" s="67" t="n">
        <v>0</v>
      </c>
      <c r="F433" s="67" t="n">
        <v>0</v>
      </c>
      <c r="G433" s="67" t="n">
        <v>0</v>
      </c>
      <c r="H433" s="64"/>
    </row>
    <row r="434" customFormat="false" ht="15" hidden="false" customHeight="false" outlineLevel="0" collapsed="false">
      <c r="B434" s="4"/>
      <c r="C434" s="9"/>
      <c r="D434" s="12" t="s">
        <v>14</v>
      </c>
      <c r="E434" s="66" t="n">
        <f aca="false">SUM(E431:E433)</f>
        <v>0</v>
      </c>
      <c r="F434" s="66" t="n">
        <f aca="false">SUM(F433)</f>
        <v>0</v>
      </c>
      <c r="G434" s="66" t="n">
        <v>0</v>
      </c>
      <c r="H434" s="64"/>
    </row>
    <row r="435" customFormat="false" ht="15" hidden="false" customHeight="false" outlineLevel="0" collapsed="false">
      <c r="B435" s="4"/>
      <c r="C435" s="9"/>
      <c r="D435" s="69" t="s">
        <v>13</v>
      </c>
      <c r="E435" s="67" t="n">
        <v>1875</v>
      </c>
      <c r="F435" s="67" t="n">
        <v>956</v>
      </c>
      <c r="G435" s="67" t="n">
        <f aca="false">F435*100/E435</f>
        <v>50.9866666666667</v>
      </c>
      <c r="H435" s="64"/>
    </row>
    <row r="436" customFormat="false" ht="25" hidden="false" customHeight="false" outlineLevel="0" collapsed="false">
      <c r="B436" s="4"/>
      <c r="C436" s="9"/>
      <c r="D436" s="70" t="s">
        <v>112</v>
      </c>
      <c r="E436" s="66" t="n">
        <f aca="false">E434+E435</f>
        <v>1875</v>
      </c>
      <c r="F436" s="66" t="n">
        <f aca="false">F434+F435</f>
        <v>956</v>
      </c>
      <c r="G436" s="66" t="n">
        <f aca="false">F436*100/E436</f>
        <v>50.9866666666667</v>
      </c>
      <c r="H436" s="64"/>
    </row>
    <row r="437" customFormat="false" ht="25" hidden="false" customHeight="false" outlineLevel="0" collapsed="false">
      <c r="B437" s="28" t="s">
        <v>116</v>
      </c>
      <c r="C437" s="15" t="s">
        <v>117</v>
      </c>
      <c r="D437" s="70"/>
      <c r="E437" s="67"/>
      <c r="F437" s="67"/>
      <c r="G437" s="67"/>
      <c r="H437" s="64"/>
    </row>
    <row r="438" customFormat="false" ht="36.7" hidden="false" customHeight="false" outlineLevel="0" collapsed="false">
      <c r="B438" s="4"/>
      <c r="C438" s="71" t="s">
        <v>118</v>
      </c>
      <c r="D438" s="16" t="s">
        <v>119</v>
      </c>
      <c r="E438" s="67" t="n">
        <v>0</v>
      </c>
      <c r="F438" s="67" t="n">
        <v>0</v>
      </c>
      <c r="G438" s="67" t="n">
        <v>0</v>
      </c>
      <c r="H438" s="64"/>
    </row>
    <row r="439" customFormat="false" ht="118.75" hidden="false" customHeight="false" outlineLevel="0" collapsed="false">
      <c r="B439" s="4"/>
      <c r="C439" s="71" t="s">
        <v>120</v>
      </c>
      <c r="D439" s="16" t="s">
        <v>119</v>
      </c>
      <c r="E439" s="67" t="n">
        <v>0</v>
      </c>
      <c r="F439" s="67" t="n">
        <v>0</v>
      </c>
      <c r="G439" s="67" t="n">
        <v>0</v>
      </c>
      <c r="H439" s="64"/>
    </row>
    <row r="440" customFormat="false" ht="36.7" hidden="false" customHeight="false" outlineLevel="0" collapsed="false">
      <c r="B440" s="4"/>
      <c r="C440" s="71" t="s">
        <v>121</v>
      </c>
      <c r="D440" s="16" t="s">
        <v>119</v>
      </c>
      <c r="E440" s="67" t="n">
        <v>0</v>
      </c>
      <c r="F440" s="67" t="n">
        <v>0</v>
      </c>
      <c r="G440" s="67" t="n">
        <v>0</v>
      </c>
      <c r="H440" s="64"/>
    </row>
    <row r="441" customFormat="false" ht="83.55" hidden="false" customHeight="false" outlineLevel="0" collapsed="false">
      <c r="B441" s="68" t="s">
        <v>122</v>
      </c>
      <c r="C441" s="15" t="s">
        <v>123</v>
      </c>
      <c r="D441" s="18"/>
      <c r="E441" s="67"/>
      <c r="F441" s="67"/>
      <c r="G441" s="67"/>
      <c r="H441" s="64"/>
    </row>
    <row r="442" customFormat="false" ht="15" hidden="false" customHeight="false" outlineLevel="0" collapsed="false">
      <c r="B442" s="4"/>
      <c r="C442" s="9"/>
      <c r="D442" s="9" t="s">
        <v>10</v>
      </c>
      <c r="E442" s="67" t="n">
        <f aca="false">E447</f>
        <v>0</v>
      </c>
      <c r="F442" s="67" t="n">
        <f aca="false">F447</f>
        <v>0</v>
      </c>
      <c r="G442" s="67" t="n">
        <f aca="false">G447</f>
        <v>0</v>
      </c>
      <c r="H442" s="64"/>
    </row>
    <row r="443" customFormat="false" ht="15" hidden="false" customHeight="false" outlineLevel="0" collapsed="false">
      <c r="B443" s="4"/>
      <c r="C443" s="9"/>
      <c r="D443" s="9" t="s">
        <v>11</v>
      </c>
      <c r="E443" s="67" t="n">
        <f aca="false">E448</f>
        <v>0</v>
      </c>
      <c r="F443" s="67" t="n">
        <f aca="false">F448</f>
        <v>0</v>
      </c>
      <c r="G443" s="67" t="n">
        <f aca="false">G448</f>
        <v>0</v>
      </c>
      <c r="H443" s="64"/>
    </row>
    <row r="444" customFormat="false" ht="15" hidden="false" customHeight="false" outlineLevel="0" collapsed="false">
      <c r="B444" s="4"/>
      <c r="C444" s="9"/>
      <c r="D444" s="9" t="s">
        <v>12</v>
      </c>
      <c r="E444" s="67" t="n">
        <f aca="false">E449</f>
        <v>11169.07</v>
      </c>
      <c r="F444" s="67" t="n">
        <f aca="false">F449</f>
        <v>4301.07</v>
      </c>
      <c r="G444" s="67" t="n">
        <f aca="false">G449</f>
        <v>38.50875677205</v>
      </c>
      <c r="H444" s="64"/>
    </row>
    <row r="445" customFormat="false" ht="15" hidden="false" customHeight="false" outlineLevel="0" collapsed="false">
      <c r="B445" s="4"/>
      <c r="C445" s="9"/>
      <c r="D445" s="12" t="s">
        <v>14</v>
      </c>
      <c r="E445" s="66" t="n">
        <f aca="false">E442+E443+E444</f>
        <v>11169.07</v>
      </c>
      <c r="F445" s="66" t="n">
        <f aca="false">F450</f>
        <v>4301.07</v>
      </c>
      <c r="G445" s="66" t="n">
        <f aca="false">G450</f>
        <v>38.50875677205</v>
      </c>
      <c r="H445" s="64"/>
    </row>
    <row r="446" customFormat="false" ht="48.4" hidden="false" customHeight="false" outlineLevel="0" collapsed="false">
      <c r="B446" s="4"/>
      <c r="C446" s="71" t="s">
        <v>124</v>
      </c>
      <c r="D446" s="72"/>
      <c r="E446" s="67"/>
      <c r="F446" s="67"/>
      <c r="G446" s="67"/>
      <c r="H446" s="64"/>
    </row>
    <row r="447" customFormat="false" ht="15" hidden="false" customHeight="false" outlineLevel="0" collapsed="false">
      <c r="B447" s="4"/>
      <c r="C447" s="16"/>
      <c r="D447" s="9" t="s">
        <v>10</v>
      </c>
      <c r="E447" s="67" t="n">
        <v>0</v>
      </c>
      <c r="F447" s="67" t="n">
        <v>0</v>
      </c>
      <c r="G447" s="67" t="n">
        <v>0</v>
      </c>
      <c r="H447" s="64"/>
    </row>
    <row r="448" customFormat="false" ht="15" hidden="false" customHeight="false" outlineLevel="0" collapsed="false">
      <c r="B448" s="4"/>
      <c r="C448" s="16"/>
      <c r="D448" s="9" t="s">
        <v>11</v>
      </c>
      <c r="E448" s="67" t="n">
        <v>0</v>
      </c>
      <c r="F448" s="67" t="n">
        <v>0</v>
      </c>
      <c r="G448" s="67" t="n">
        <v>0</v>
      </c>
      <c r="H448" s="64"/>
    </row>
    <row r="449" customFormat="false" ht="15" hidden="false" customHeight="false" outlineLevel="0" collapsed="false">
      <c r="B449" s="4"/>
      <c r="C449" s="16"/>
      <c r="D449" s="9" t="s">
        <v>12</v>
      </c>
      <c r="E449" s="67" t="n">
        <v>11169.07</v>
      </c>
      <c r="F449" s="67" t="n">
        <v>4301.07</v>
      </c>
      <c r="G449" s="67" t="n">
        <f aca="false">F449*100/E449</f>
        <v>38.50875677205</v>
      </c>
      <c r="H449" s="64"/>
    </row>
    <row r="450" customFormat="false" ht="15" hidden="false" customHeight="false" outlineLevel="0" collapsed="false">
      <c r="B450" s="4"/>
      <c r="C450" s="16"/>
      <c r="D450" s="12" t="s">
        <v>14</v>
      </c>
      <c r="E450" s="66" t="n">
        <f aca="false">E447+E448+E449</f>
        <v>11169.07</v>
      </c>
      <c r="F450" s="66" t="n">
        <f aca="false">F447+F448+F449</f>
        <v>4301.07</v>
      </c>
      <c r="G450" s="66" t="n">
        <f aca="false">F450*100/E450</f>
        <v>38.50875677205</v>
      </c>
      <c r="H450" s="64"/>
    </row>
    <row r="451" customFormat="false" ht="48.4" hidden="false" customHeight="false" outlineLevel="0" collapsed="false">
      <c r="B451" s="68" t="s">
        <v>125</v>
      </c>
      <c r="C451" s="15" t="s">
        <v>126</v>
      </c>
      <c r="D451" s="18"/>
      <c r="E451" s="67"/>
      <c r="F451" s="67"/>
      <c r="G451" s="67"/>
      <c r="H451" s="64"/>
    </row>
    <row r="452" customFormat="false" ht="15" hidden="false" customHeight="false" outlineLevel="0" collapsed="false">
      <c r="B452" s="4"/>
      <c r="C452" s="9"/>
      <c r="D452" s="9" t="s">
        <v>10</v>
      </c>
      <c r="E452" s="67" t="n">
        <f aca="false">E458</f>
        <v>0</v>
      </c>
      <c r="F452" s="67" t="n">
        <f aca="false">F458</f>
        <v>0</v>
      </c>
      <c r="G452" s="67" t="n">
        <v>0</v>
      </c>
      <c r="H452" s="64"/>
    </row>
    <row r="453" customFormat="false" ht="15" hidden="false" customHeight="false" outlineLevel="0" collapsed="false">
      <c r="B453" s="4"/>
      <c r="C453" s="9"/>
      <c r="D453" s="9" t="s">
        <v>11</v>
      </c>
      <c r="E453" s="67" t="n">
        <f aca="false">E459</f>
        <v>0</v>
      </c>
      <c r="F453" s="67" t="n">
        <f aca="false">F459</f>
        <v>0</v>
      </c>
      <c r="G453" s="67" t="n">
        <v>0</v>
      </c>
      <c r="H453" s="64"/>
    </row>
    <row r="454" customFormat="false" ht="15" hidden="false" customHeight="false" outlineLevel="0" collapsed="false">
      <c r="B454" s="4"/>
      <c r="C454" s="9"/>
      <c r="D454" s="9" t="s">
        <v>12</v>
      </c>
      <c r="E454" s="67" t="n">
        <f aca="false">E460</f>
        <v>5023.89</v>
      </c>
      <c r="F454" s="67" t="n">
        <f aca="false">F460</f>
        <v>1652.19</v>
      </c>
      <c r="G454" s="67" t="n">
        <f aca="false">F454/E454*100</f>
        <v>32.8866675026722</v>
      </c>
      <c r="H454" s="64"/>
    </row>
    <row r="455" customFormat="false" ht="15" hidden="false" customHeight="false" outlineLevel="0" collapsed="false">
      <c r="B455" s="4"/>
      <c r="C455" s="9"/>
      <c r="D455" s="12" t="s">
        <v>14</v>
      </c>
      <c r="E455" s="66" t="n">
        <f aca="false">E461</f>
        <v>5023.89</v>
      </c>
      <c r="F455" s="66" t="n">
        <f aca="false">SUM(F452:F454)</f>
        <v>1652.19</v>
      </c>
      <c r="G455" s="66" t="n">
        <f aca="false">F455/E455*100</f>
        <v>32.8866675026722</v>
      </c>
      <c r="H455" s="64"/>
    </row>
    <row r="456" customFormat="false" ht="15" hidden="false" customHeight="false" outlineLevel="0" collapsed="false">
      <c r="B456" s="4"/>
      <c r="C456" s="9"/>
      <c r="D456" s="12"/>
      <c r="E456" s="67"/>
      <c r="F456" s="67"/>
      <c r="G456" s="67"/>
      <c r="H456" s="64"/>
    </row>
    <row r="457" customFormat="false" ht="25" hidden="false" customHeight="false" outlineLevel="0" collapsed="false">
      <c r="B457" s="4"/>
      <c r="C457" s="71" t="s">
        <v>127</v>
      </c>
      <c r="D457" s="12"/>
      <c r="E457" s="67"/>
      <c r="F457" s="67"/>
      <c r="G457" s="67"/>
      <c r="H457" s="64"/>
    </row>
    <row r="458" customFormat="false" ht="15" hidden="false" customHeight="false" outlineLevel="0" collapsed="false">
      <c r="B458" s="4"/>
      <c r="C458" s="9"/>
      <c r="D458" s="9" t="s">
        <v>10</v>
      </c>
      <c r="E458" s="67" t="n">
        <v>0</v>
      </c>
      <c r="F458" s="67" t="n">
        <v>0</v>
      </c>
      <c r="G458" s="67" t="n">
        <v>0</v>
      </c>
      <c r="H458" s="64"/>
    </row>
    <row r="459" customFormat="false" ht="15" hidden="false" customHeight="false" outlineLevel="0" collapsed="false">
      <c r="B459" s="4"/>
      <c r="C459" s="9"/>
      <c r="D459" s="9" t="s">
        <v>11</v>
      </c>
      <c r="E459" s="67" t="n">
        <v>0</v>
      </c>
      <c r="F459" s="67" t="n">
        <v>0</v>
      </c>
      <c r="G459" s="67" t="n">
        <v>0</v>
      </c>
      <c r="H459" s="64"/>
    </row>
    <row r="460" customFormat="false" ht="15" hidden="false" customHeight="false" outlineLevel="0" collapsed="false">
      <c r="B460" s="4"/>
      <c r="C460" s="9"/>
      <c r="D460" s="9" t="s">
        <v>12</v>
      </c>
      <c r="E460" s="67" t="n">
        <v>5023.89</v>
      </c>
      <c r="F460" s="67" t="n">
        <v>1652.19</v>
      </c>
      <c r="G460" s="67" t="n">
        <f aca="false">F460/E460*100</f>
        <v>32.8866675026722</v>
      </c>
      <c r="H460" s="64"/>
    </row>
    <row r="461" customFormat="false" ht="15" hidden="false" customHeight="false" outlineLevel="0" collapsed="false">
      <c r="B461" s="4"/>
      <c r="C461" s="16"/>
      <c r="D461" s="12" t="s">
        <v>14</v>
      </c>
      <c r="E461" s="66" t="n">
        <f aca="false">E458+E459+E460</f>
        <v>5023.89</v>
      </c>
      <c r="F461" s="66" t="n">
        <f aca="false">F458+F459+F460</f>
        <v>1652.19</v>
      </c>
      <c r="G461" s="66" t="n">
        <f aca="false">F461*100/E461</f>
        <v>32.8866675026722</v>
      </c>
      <c r="H461" s="64"/>
    </row>
    <row r="462" customFormat="false" ht="15" hidden="false" customHeight="false" outlineLevel="0" collapsed="false">
      <c r="B462" s="4"/>
      <c r="C462" s="9"/>
      <c r="D462" s="9"/>
      <c r="E462" s="67"/>
      <c r="F462" s="67"/>
      <c r="G462" s="67"/>
      <c r="H462" s="64"/>
    </row>
    <row r="463" customFormat="false" ht="36.7" hidden="false" customHeight="false" outlineLevel="0" collapsed="false">
      <c r="B463" s="6" t="s">
        <v>128</v>
      </c>
      <c r="C463" s="7" t="s">
        <v>129</v>
      </c>
      <c r="D463" s="22"/>
      <c r="E463" s="34"/>
      <c r="F463" s="34"/>
      <c r="G463" s="34"/>
      <c r="H463" s="64"/>
    </row>
    <row r="464" customFormat="false" ht="15" hidden="false" customHeight="false" outlineLevel="0" collapsed="false">
      <c r="B464" s="4"/>
      <c r="C464" s="9"/>
      <c r="D464" s="9" t="s">
        <v>10</v>
      </c>
      <c r="E464" s="67" t="n">
        <f aca="false">E470+E488+E520</f>
        <v>0</v>
      </c>
      <c r="F464" s="67" t="n">
        <f aca="false">F470+F488+F520</f>
        <v>0</v>
      </c>
      <c r="G464" s="67" t="n">
        <v>0</v>
      </c>
      <c r="H464" s="64"/>
    </row>
    <row r="465" customFormat="false" ht="15" hidden="false" customHeight="false" outlineLevel="0" collapsed="false">
      <c r="B465" s="4"/>
      <c r="C465" s="9"/>
      <c r="D465" s="9" t="s">
        <v>11</v>
      </c>
      <c r="E465" s="67" t="n">
        <f aca="false">E471+E489+E521+E503</f>
        <v>3145.71</v>
      </c>
      <c r="F465" s="67" t="n">
        <f aca="false">F471+F489+F521</f>
        <v>1434.53</v>
      </c>
      <c r="G465" s="67" t="n">
        <f aca="false">F465/E465*100</f>
        <v>45.6027415114553</v>
      </c>
      <c r="H465" s="64"/>
    </row>
    <row r="466" customFormat="false" ht="15" hidden="false" customHeight="false" outlineLevel="0" collapsed="false">
      <c r="B466" s="4"/>
      <c r="C466" s="9"/>
      <c r="D466" s="9" t="s">
        <v>12</v>
      </c>
      <c r="E466" s="67" t="n">
        <f aca="false">E472+E490+E522+E504</f>
        <v>2784.73</v>
      </c>
      <c r="F466" s="67" t="n">
        <f aca="false">F472+F490+F522+F504</f>
        <v>1031.67</v>
      </c>
      <c r="G466" s="67" t="n">
        <f aca="false">F466/E466*100</f>
        <v>37.0473977728541</v>
      </c>
      <c r="H466" s="64"/>
    </row>
    <row r="467" customFormat="false" ht="15" hidden="false" customHeight="false" outlineLevel="0" collapsed="false">
      <c r="B467" s="4"/>
      <c r="C467" s="9"/>
      <c r="D467" s="9" t="s">
        <v>130</v>
      </c>
      <c r="E467" s="67" t="n">
        <f aca="false">E473+E491+E523</f>
        <v>40333</v>
      </c>
      <c r="F467" s="67" t="n">
        <f aca="false">F473+F491+F523</f>
        <v>93460</v>
      </c>
      <c r="G467" s="67" t="n">
        <f aca="false">F467/E467*100</f>
        <v>231.720923313416</v>
      </c>
      <c r="H467" s="64"/>
    </row>
    <row r="468" customFormat="false" ht="15" hidden="false" customHeight="false" outlineLevel="0" collapsed="false">
      <c r="B468" s="4"/>
      <c r="C468" s="9"/>
      <c r="D468" s="12" t="s">
        <v>14</v>
      </c>
      <c r="E468" s="66" t="n">
        <f aca="false">E464+E465+E466+E467</f>
        <v>46263.44</v>
      </c>
      <c r="F468" s="66" t="n">
        <f aca="false">F464+F465+F466+F467</f>
        <v>95926.2</v>
      </c>
      <c r="G468" s="66" t="n">
        <f aca="false">F468/E468*100</f>
        <v>207.34774586585</v>
      </c>
      <c r="H468" s="64"/>
    </row>
    <row r="469" customFormat="false" ht="15" hidden="false" customHeight="false" outlineLevel="0" collapsed="false">
      <c r="B469" s="6" t="s">
        <v>131</v>
      </c>
      <c r="C469" s="15" t="s">
        <v>132</v>
      </c>
      <c r="D469" s="18"/>
      <c r="E469" s="67"/>
      <c r="F469" s="67"/>
      <c r="G469" s="67"/>
      <c r="H469" s="64"/>
    </row>
    <row r="470" customFormat="false" ht="15" hidden="false" customHeight="false" outlineLevel="0" collapsed="false">
      <c r="B470" s="4"/>
      <c r="C470" s="9"/>
      <c r="D470" s="9" t="s">
        <v>10</v>
      </c>
      <c r="E470" s="67" t="n">
        <f aca="false">E476</f>
        <v>0</v>
      </c>
      <c r="F470" s="67" t="n">
        <f aca="false">F476</f>
        <v>0</v>
      </c>
      <c r="G470" s="67" t="n">
        <v>0</v>
      </c>
      <c r="H470" s="64"/>
    </row>
    <row r="471" customFormat="false" ht="15" hidden="false" customHeight="false" outlineLevel="0" collapsed="false">
      <c r="B471" s="4"/>
      <c r="C471" s="9"/>
      <c r="D471" s="9" t="s">
        <v>11</v>
      </c>
      <c r="E471" s="67" t="n">
        <f aca="false">E477+E483</f>
        <v>226.52</v>
      </c>
      <c r="F471" s="67" t="n">
        <f aca="false">F477+F483</f>
        <v>0</v>
      </c>
      <c r="G471" s="67" t="n">
        <f aca="false">F471/E471*100</f>
        <v>0</v>
      </c>
      <c r="H471" s="64"/>
    </row>
    <row r="472" customFormat="false" ht="15" hidden="false" customHeight="false" outlineLevel="0" collapsed="false">
      <c r="B472" s="4"/>
      <c r="C472" s="9"/>
      <c r="D472" s="9" t="s">
        <v>12</v>
      </c>
      <c r="E472" s="67" t="n">
        <f aca="false">E478+E484</f>
        <v>295.4</v>
      </c>
      <c r="F472" s="67" t="n">
        <f aca="false">F478+F484</f>
        <v>288.66</v>
      </c>
      <c r="G472" s="67" t="n">
        <f aca="false">F472*100/E472</f>
        <v>97.7183480027082</v>
      </c>
      <c r="H472" s="64"/>
    </row>
    <row r="473" customFormat="false" ht="15" hidden="false" customHeight="false" outlineLevel="0" collapsed="false">
      <c r="B473" s="4"/>
      <c r="C473" s="9"/>
      <c r="D473" s="9" t="s">
        <v>130</v>
      </c>
      <c r="E473" s="67" t="n">
        <f aca="false">E479+E485</f>
        <v>40000</v>
      </c>
      <c r="F473" s="67" t="n">
        <f aca="false">F479+F485</f>
        <v>93460</v>
      </c>
      <c r="G473" s="67" t="n">
        <v>0</v>
      </c>
      <c r="H473" s="64"/>
    </row>
    <row r="474" customFormat="false" ht="15" hidden="false" customHeight="false" outlineLevel="0" collapsed="false">
      <c r="B474" s="4"/>
      <c r="C474" s="9"/>
      <c r="D474" s="12" t="s">
        <v>14</v>
      </c>
      <c r="E474" s="66" t="n">
        <f aca="false">E470+E471+E472+E473</f>
        <v>40521.92</v>
      </c>
      <c r="F474" s="66" t="n">
        <f aca="false">F470+F471+F472+F473</f>
        <v>93748.66</v>
      </c>
      <c r="G474" s="66" t="n">
        <f aca="false">F474/E474*100</f>
        <v>231.352956621996</v>
      </c>
      <c r="H474" s="64"/>
    </row>
    <row r="475" customFormat="false" ht="25" hidden="false" customHeight="false" outlineLevel="0" collapsed="false">
      <c r="B475" s="4"/>
      <c r="C475" s="16" t="s">
        <v>133</v>
      </c>
      <c r="D475" s="9"/>
      <c r="E475" s="67"/>
      <c r="F475" s="67"/>
      <c r="G475" s="67"/>
      <c r="H475" s="64"/>
    </row>
    <row r="476" customFormat="false" ht="15" hidden="false" customHeight="false" outlineLevel="0" collapsed="false">
      <c r="B476" s="4"/>
      <c r="C476" s="9"/>
      <c r="D476" s="9" t="s">
        <v>10</v>
      </c>
      <c r="E476" s="67" t="n">
        <v>0</v>
      </c>
      <c r="F476" s="67" t="n">
        <v>0</v>
      </c>
      <c r="G476" s="67" t="n">
        <v>0</v>
      </c>
      <c r="H476" s="64"/>
    </row>
    <row r="477" customFormat="false" ht="15" hidden="false" customHeight="false" outlineLevel="0" collapsed="false">
      <c r="B477" s="4"/>
      <c r="C477" s="9"/>
      <c r="D477" s="9" t="s">
        <v>11</v>
      </c>
      <c r="E477" s="67" t="n">
        <v>226.52</v>
      </c>
      <c r="F477" s="67" t="n">
        <v>0</v>
      </c>
      <c r="G477" s="67" t="n">
        <f aca="false">F477/E477*100</f>
        <v>0</v>
      </c>
      <c r="H477" s="64"/>
    </row>
    <row r="478" customFormat="false" ht="15" hidden="false" customHeight="false" outlineLevel="0" collapsed="false">
      <c r="B478" s="4"/>
      <c r="C478" s="9"/>
      <c r="D478" s="9" t="s">
        <v>12</v>
      </c>
      <c r="E478" s="67" t="n">
        <v>295.4</v>
      </c>
      <c r="F478" s="67" t="n">
        <v>288.66</v>
      </c>
      <c r="G478" s="67" t="n">
        <f aca="false">F478*100/E478</f>
        <v>97.7183480027082</v>
      </c>
      <c r="H478" s="64"/>
    </row>
    <row r="479" customFormat="false" ht="15" hidden="false" customHeight="false" outlineLevel="0" collapsed="false">
      <c r="B479" s="4"/>
      <c r="C479" s="9"/>
      <c r="D479" s="9" t="s">
        <v>130</v>
      </c>
      <c r="E479" s="67" t="n">
        <v>0</v>
      </c>
      <c r="F479" s="67" t="n">
        <v>0</v>
      </c>
      <c r="G479" s="67" t="n">
        <v>0</v>
      </c>
      <c r="H479" s="64"/>
    </row>
    <row r="480" customFormat="false" ht="15" hidden="false" customHeight="false" outlineLevel="0" collapsed="false">
      <c r="B480" s="4"/>
      <c r="C480" s="9"/>
      <c r="D480" s="12" t="s">
        <v>14</v>
      </c>
      <c r="E480" s="66" t="n">
        <f aca="false">E476+E477+E478+E479</f>
        <v>521.92</v>
      </c>
      <c r="F480" s="66" t="n">
        <f aca="false">F476+F477+F478+F479</f>
        <v>288.66</v>
      </c>
      <c r="G480" s="66" t="n">
        <f aca="false">F480/E480*100</f>
        <v>55.3073267933783</v>
      </c>
      <c r="H480" s="64"/>
    </row>
    <row r="481" customFormat="false" ht="48.4" hidden="false" customHeight="false" outlineLevel="0" collapsed="false">
      <c r="B481" s="4"/>
      <c r="C481" s="16" t="s">
        <v>134</v>
      </c>
      <c r="D481" s="12"/>
      <c r="E481" s="66"/>
      <c r="F481" s="66"/>
      <c r="G481" s="66"/>
      <c r="H481" s="64"/>
    </row>
    <row r="482" customFormat="false" ht="15" hidden="false" customHeight="false" outlineLevel="0" collapsed="false">
      <c r="B482" s="4"/>
      <c r="C482" s="9"/>
      <c r="D482" s="9" t="s">
        <v>10</v>
      </c>
      <c r="E482" s="67" t="n">
        <v>0</v>
      </c>
      <c r="F482" s="67" t="n">
        <v>0</v>
      </c>
      <c r="G482" s="67" t="n">
        <v>0</v>
      </c>
      <c r="H482" s="64"/>
    </row>
    <row r="483" customFormat="false" ht="18.75" hidden="false" customHeight="true" outlineLevel="0" collapsed="false">
      <c r="B483" s="4"/>
      <c r="C483" s="16"/>
      <c r="D483" s="9" t="s">
        <v>11</v>
      </c>
      <c r="E483" s="67" t="n">
        <v>0</v>
      </c>
      <c r="F483" s="67" t="n">
        <v>0</v>
      </c>
      <c r="G483" s="67" t="n">
        <v>0</v>
      </c>
      <c r="H483" s="64"/>
    </row>
    <row r="484" customFormat="false" ht="15" hidden="false" customHeight="false" outlineLevel="0" collapsed="false">
      <c r="B484" s="4"/>
      <c r="C484" s="9"/>
      <c r="D484" s="9" t="s">
        <v>12</v>
      </c>
      <c r="E484" s="67" t="n">
        <v>0</v>
      </c>
      <c r="F484" s="67" t="n">
        <v>0</v>
      </c>
      <c r="G484" s="67" t="n">
        <v>0</v>
      </c>
      <c r="H484" s="64"/>
    </row>
    <row r="485" customFormat="false" ht="16.4" hidden="false" customHeight="true" outlineLevel="0" collapsed="false">
      <c r="B485" s="4"/>
      <c r="C485" s="16"/>
      <c r="D485" s="9" t="s">
        <v>135</v>
      </c>
      <c r="E485" s="67" t="n">
        <v>40000</v>
      </c>
      <c r="F485" s="67" t="n">
        <v>93460</v>
      </c>
      <c r="G485" s="67" t="n">
        <f aca="false">F485*100/E485</f>
        <v>233.65</v>
      </c>
      <c r="H485" s="64"/>
    </row>
    <row r="486" customFormat="false" ht="15" hidden="false" customHeight="false" outlineLevel="0" collapsed="false">
      <c r="B486" s="4"/>
      <c r="C486" s="16"/>
      <c r="D486" s="9" t="s">
        <v>14</v>
      </c>
      <c r="E486" s="67" t="n">
        <f aca="false">E482+E483+E484+E485</f>
        <v>40000</v>
      </c>
      <c r="F486" s="67" t="n">
        <f aca="false">F482+F483+F484+F485</f>
        <v>93460</v>
      </c>
      <c r="G486" s="67" t="n">
        <f aca="false">F486*100/E486</f>
        <v>233.65</v>
      </c>
      <c r="H486" s="64"/>
    </row>
    <row r="487" customFormat="false" ht="25" hidden="false" customHeight="false" outlineLevel="0" collapsed="false">
      <c r="B487" s="6" t="s">
        <v>136</v>
      </c>
      <c r="C487" s="15" t="s">
        <v>137</v>
      </c>
      <c r="D487" s="18"/>
      <c r="E487" s="67"/>
      <c r="F487" s="67"/>
      <c r="G487" s="67"/>
      <c r="H487" s="64"/>
    </row>
    <row r="488" customFormat="false" ht="15" hidden="false" customHeight="false" outlineLevel="0" collapsed="false">
      <c r="B488" s="4"/>
      <c r="C488" s="9"/>
      <c r="D488" s="9" t="s">
        <v>10</v>
      </c>
      <c r="E488" s="67" t="n">
        <f aca="false">E494</f>
        <v>0</v>
      </c>
      <c r="F488" s="67" t="n">
        <f aca="false">F494</f>
        <v>0</v>
      </c>
      <c r="G488" s="67" t="n">
        <v>0</v>
      </c>
      <c r="H488" s="64"/>
    </row>
    <row r="489" customFormat="false" ht="15" hidden="false" customHeight="false" outlineLevel="0" collapsed="false">
      <c r="B489" s="4"/>
      <c r="C489" s="9"/>
      <c r="D489" s="9" t="s">
        <v>11</v>
      </c>
      <c r="E489" s="67" t="n">
        <f aca="false">E495</f>
        <v>0</v>
      </c>
      <c r="F489" s="67" t="n">
        <f aca="false">F495</f>
        <v>0</v>
      </c>
      <c r="G489" s="67" t="n">
        <v>0</v>
      </c>
      <c r="H489" s="64"/>
    </row>
    <row r="490" customFormat="false" ht="15" hidden="false" customHeight="false" outlineLevel="0" collapsed="false">
      <c r="B490" s="4"/>
      <c r="C490" s="9"/>
      <c r="D490" s="9" t="s">
        <v>12</v>
      </c>
      <c r="E490" s="67" t="n">
        <f aca="false">E496</f>
        <v>0</v>
      </c>
      <c r="F490" s="67" t="n">
        <f aca="false">F496</f>
        <v>0</v>
      </c>
      <c r="G490" s="67" t="n">
        <f aca="false">E490*100</f>
        <v>0</v>
      </c>
      <c r="H490" s="64"/>
    </row>
    <row r="491" customFormat="false" ht="15" hidden="false" customHeight="false" outlineLevel="0" collapsed="false">
      <c r="B491" s="4"/>
      <c r="C491" s="9"/>
      <c r="D491" s="9" t="s">
        <v>130</v>
      </c>
      <c r="E491" s="67" t="n">
        <f aca="false">E497+E500</f>
        <v>333</v>
      </c>
      <c r="F491" s="67" t="n">
        <f aca="false">F497</f>
        <v>0</v>
      </c>
      <c r="G491" s="67" t="n">
        <v>0</v>
      </c>
      <c r="H491" s="64"/>
    </row>
    <row r="492" customFormat="false" ht="15" hidden="false" customHeight="false" outlineLevel="0" collapsed="false">
      <c r="B492" s="4"/>
      <c r="C492" s="9"/>
      <c r="D492" s="12" t="s">
        <v>14</v>
      </c>
      <c r="E492" s="66" t="n">
        <f aca="false">E488+E489+E490+E491</f>
        <v>333</v>
      </c>
      <c r="F492" s="66" t="n">
        <f aca="false">F498</f>
        <v>0</v>
      </c>
      <c r="G492" s="66" t="n">
        <v>0</v>
      </c>
      <c r="H492" s="64"/>
    </row>
    <row r="493" customFormat="false" ht="25" hidden="false" customHeight="false" outlineLevel="0" collapsed="false">
      <c r="B493" s="4"/>
      <c r="C493" s="16" t="s">
        <v>138</v>
      </c>
      <c r="D493" s="9"/>
      <c r="E493" s="67"/>
      <c r="F493" s="67"/>
      <c r="G493" s="67"/>
      <c r="H493" s="64"/>
    </row>
    <row r="494" customFormat="false" ht="15" hidden="false" customHeight="false" outlineLevel="0" collapsed="false">
      <c r="B494" s="4"/>
      <c r="C494" s="9"/>
      <c r="D494" s="9" t="s">
        <v>10</v>
      </c>
      <c r="E494" s="67" t="n">
        <v>0</v>
      </c>
      <c r="F494" s="67" t="n">
        <v>0</v>
      </c>
      <c r="G494" s="67" t="n">
        <v>0</v>
      </c>
      <c r="H494" s="64"/>
    </row>
    <row r="495" customFormat="false" ht="15" hidden="false" customHeight="false" outlineLevel="0" collapsed="false">
      <c r="B495" s="4"/>
      <c r="C495" s="9"/>
      <c r="D495" s="9" t="s">
        <v>11</v>
      </c>
      <c r="E495" s="67" t="n">
        <v>0</v>
      </c>
      <c r="F495" s="67" t="n">
        <v>0</v>
      </c>
      <c r="G495" s="67" t="n">
        <v>0</v>
      </c>
      <c r="H495" s="64"/>
    </row>
    <row r="496" customFormat="false" ht="15" hidden="false" customHeight="false" outlineLevel="0" collapsed="false">
      <c r="B496" s="4"/>
      <c r="C496" s="9"/>
      <c r="D496" s="9" t="s">
        <v>12</v>
      </c>
      <c r="E496" s="67" t="n">
        <v>0</v>
      </c>
      <c r="F496" s="67" t="n">
        <v>0</v>
      </c>
      <c r="G496" s="67" t="n">
        <v>0</v>
      </c>
      <c r="H496" s="64"/>
    </row>
    <row r="497" customFormat="false" ht="15" hidden="false" customHeight="false" outlineLevel="0" collapsed="false">
      <c r="B497" s="4"/>
      <c r="C497" s="9"/>
      <c r="D497" s="9" t="s">
        <v>130</v>
      </c>
      <c r="E497" s="67" t="n">
        <v>0</v>
      </c>
      <c r="F497" s="67" t="n">
        <f aca="false">F500</f>
        <v>0</v>
      </c>
      <c r="G497" s="67" t="n">
        <v>0</v>
      </c>
      <c r="H497" s="64"/>
    </row>
    <row r="498" customFormat="false" ht="15" hidden="false" customHeight="false" outlineLevel="0" collapsed="false">
      <c r="B498" s="4"/>
      <c r="C498" s="9"/>
      <c r="D498" s="12" t="s">
        <v>14</v>
      </c>
      <c r="E498" s="66" t="n">
        <f aca="false">SUM(E494:E497)</f>
        <v>0</v>
      </c>
      <c r="F498" s="66" t="n">
        <f aca="false">SUM(F494:F497)</f>
        <v>0</v>
      </c>
      <c r="G498" s="66" t="n">
        <v>0</v>
      </c>
      <c r="H498" s="64"/>
    </row>
    <row r="499" customFormat="false" ht="25" hidden="false" customHeight="false" outlineLevel="0" collapsed="false">
      <c r="B499" s="4"/>
      <c r="C499" s="16" t="s">
        <v>139</v>
      </c>
      <c r="D499" s="9"/>
      <c r="E499" s="67"/>
      <c r="F499" s="67"/>
      <c r="G499" s="67"/>
      <c r="H499" s="64"/>
    </row>
    <row r="500" customFormat="false" ht="15" hidden="false" customHeight="false" outlineLevel="0" collapsed="false">
      <c r="B500" s="4"/>
      <c r="C500" s="16"/>
      <c r="D500" s="9" t="s">
        <v>130</v>
      </c>
      <c r="E500" s="67" t="n">
        <v>333</v>
      </c>
      <c r="F500" s="67" t="n">
        <v>0</v>
      </c>
      <c r="G500" s="67" t="n">
        <v>0</v>
      </c>
      <c r="H500" s="64"/>
    </row>
    <row r="501" customFormat="false" ht="25" hidden="false" customHeight="false" outlineLevel="0" collapsed="false">
      <c r="B501" s="6" t="s">
        <v>140</v>
      </c>
      <c r="C501" s="15" t="s">
        <v>141</v>
      </c>
      <c r="D501" s="9"/>
      <c r="E501" s="67"/>
      <c r="F501" s="67"/>
      <c r="G501" s="67"/>
      <c r="H501" s="64"/>
    </row>
    <row r="502" customFormat="false" ht="15" hidden="false" customHeight="false" outlineLevel="0" collapsed="false">
      <c r="B502" s="4"/>
      <c r="C502" s="16"/>
      <c r="D502" s="9" t="s">
        <v>10</v>
      </c>
      <c r="E502" s="67" t="n">
        <f aca="false">E508+E514</f>
        <v>0</v>
      </c>
      <c r="F502" s="67" t="n">
        <f aca="false">F508+F514</f>
        <v>0</v>
      </c>
      <c r="G502" s="67" t="n">
        <v>0</v>
      </c>
      <c r="H502" s="64"/>
    </row>
    <row r="503" customFormat="false" ht="15" hidden="false" customHeight="false" outlineLevel="0" collapsed="false">
      <c r="B503" s="4"/>
      <c r="C503" s="16"/>
      <c r="D503" s="9" t="s">
        <v>11</v>
      </c>
      <c r="E503" s="67" t="n">
        <f aca="false">E509+E515</f>
        <v>0</v>
      </c>
      <c r="F503" s="67" t="n">
        <f aca="false">F509+F515</f>
        <v>0</v>
      </c>
      <c r="G503" s="67" t="n">
        <v>0</v>
      </c>
      <c r="H503" s="64"/>
    </row>
    <row r="504" customFormat="false" ht="15" hidden="false" customHeight="false" outlineLevel="0" collapsed="false">
      <c r="B504" s="4"/>
      <c r="C504" s="16"/>
      <c r="D504" s="9" t="s">
        <v>12</v>
      </c>
      <c r="E504" s="67" t="n">
        <f aca="false">E510+E516</f>
        <v>0</v>
      </c>
      <c r="F504" s="67" t="n">
        <f aca="false">F510+F516</f>
        <v>0</v>
      </c>
      <c r="G504" s="67" t="n">
        <v>0</v>
      </c>
      <c r="H504" s="64"/>
    </row>
    <row r="505" customFormat="false" ht="15" hidden="false" customHeight="false" outlineLevel="0" collapsed="false">
      <c r="B505" s="4"/>
      <c r="C505" s="16"/>
      <c r="D505" s="9" t="s">
        <v>130</v>
      </c>
      <c r="E505" s="67" t="n">
        <f aca="false">E511+E517</f>
        <v>0</v>
      </c>
      <c r="F505" s="67" t="n">
        <f aca="false">F511+F517</f>
        <v>0</v>
      </c>
      <c r="G505" s="67" t="n">
        <v>0</v>
      </c>
      <c r="H505" s="64"/>
    </row>
    <row r="506" customFormat="false" ht="15" hidden="false" customHeight="false" outlineLevel="0" collapsed="false">
      <c r="B506" s="4"/>
      <c r="C506" s="16"/>
      <c r="D506" s="12" t="s">
        <v>14</v>
      </c>
      <c r="E506" s="66" t="n">
        <f aca="false">E502+E503+E504+E505</f>
        <v>0</v>
      </c>
      <c r="F506" s="66" t="n">
        <f aca="false">F502+F503+F504+F505</f>
        <v>0</v>
      </c>
      <c r="G506" s="66" t="e">
        <f aca="false">F506/E506*100</f>
        <v>#DIV/0!</v>
      </c>
      <c r="H506" s="64"/>
    </row>
    <row r="507" customFormat="false" ht="36.7" hidden="false" customHeight="false" outlineLevel="0" collapsed="false">
      <c r="B507" s="4"/>
      <c r="C507" s="16" t="s">
        <v>142</v>
      </c>
      <c r="D507" s="12"/>
      <c r="E507" s="67"/>
      <c r="F507" s="67"/>
      <c r="G507" s="67"/>
      <c r="H507" s="64"/>
    </row>
    <row r="508" customFormat="false" ht="15" hidden="false" customHeight="false" outlineLevel="0" collapsed="false">
      <c r="B508" s="4"/>
      <c r="C508" s="16"/>
      <c r="D508" s="9" t="s">
        <v>10</v>
      </c>
      <c r="E508" s="67" t="n">
        <v>0</v>
      </c>
      <c r="F508" s="67" t="n">
        <v>0</v>
      </c>
      <c r="G508" s="67" t="n">
        <v>0</v>
      </c>
      <c r="H508" s="64"/>
    </row>
    <row r="509" customFormat="false" ht="15" hidden="false" customHeight="false" outlineLevel="0" collapsed="false">
      <c r="B509" s="4"/>
      <c r="C509" s="16"/>
      <c r="D509" s="9" t="s">
        <v>11</v>
      </c>
      <c r="E509" s="67" t="n">
        <v>0</v>
      </c>
      <c r="F509" s="67" t="n">
        <v>0</v>
      </c>
      <c r="G509" s="67" t="n">
        <v>0</v>
      </c>
      <c r="H509" s="64"/>
    </row>
    <row r="510" customFormat="false" ht="15" hidden="false" customHeight="false" outlineLevel="0" collapsed="false">
      <c r="B510" s="4"/>
      <c r="C510" s="16"/>
      <c r="D510" s="9" t="s">
        <v>12</v>
      </c>
      <c r="E510" s="67" t="n">
        <v>0</v>
      </c>
      <c r="F510" s="67" t="n">
        <v>0</v>
      </c>
      <c r="G510" s="67" t="n">
        <v>0</v>
      </c>
      <c r="H510" s="64"/>
    </row>
    <row r="511" customFormat="false" ht="15" hidden="false" customHeight="false" outlineLevel="0" collapsed="false">
      <c r="B511" s="4"/>
      <c r="C511" s="16"/>
      <c r="D511" s="9" t="s">
        <v>130</v>
      </c>
      <c r="E511" s="67" t="n">
        <v>0</v>
      </c>
      <c r="F511" s="67" t="n">
        <v>0</v>
      </c>
      <c r="G511" s="67" t="n">
        <v>0</v>
      </c>
      <c r="H511" s="64"/>
    </row>
    <row r="512" customFormat="false" ht="15" hidden="false" customHeight="false" outlineLevel="0" collapsed="false">
      <c r="B512" s="4"/>
      <c r="C512" s="16"/>
      <c r="D512" s="12" t="s">
        <v>14</v>
      </c>
      <c r="E512" s="66" t="n">
        <f aca="false">E508+E509+E510+E511</f>
        <v>0</v>
      </c>
      <c r="F512" s="66" t="n">
        <f aca="false">F508+F509+F510+F511</f>
        <v>0</v>
      </c>
      <c r="G512" s="66" t="n">
        <v>0</v>
      </c>
      <c r="H512" s="64"/>
    </row>
    <row r="513" customFormat="false" ht="25" hidden="false" customHeight="false" outlineLevel="0" collapsed="false">
      <c r="B513" s="4"/>
      <c r="C513" s="16" t="s">
        <v>143</v>
      </c>
      <c r="D513" s="12"/>
      <c r="E513" s="67"/>
      <c r="F513" s="67"/>
      <c r="G513" s="67"/>
      <c r="H513" s="64"/>
    </row>
    <row r="514" customFormat="false" ht="15" hidden="false" customHeight="false" outlineLevel="0" collapsed="false">
      <c r="B514" s="4"/>
      <c r="C514" s="16"/>
      <c r="D514" s="9" t="s">
        <v>10</v>
      </c>
      <c r="E514" s="67" t="n">
        <v>0</v>
      </c>
      <c r="F514" s="67" t="n">
        <v>0</v>
      </c>
      <c r="G514" s="67" t="n">
        <v>0</v>
      </c>
      <c r="H514" s="64"/>
    </row>
    <row r="515" customFormat="false" ht="15" hidden="false" customHeight="false" outlineLevel="0" collapsed="false">
      <c r="B515" s="4"/>
      <c r="C515" s="16"/>
      <c r="D515" s="9" t="s">
        <v>11</v>
      </c>
      <c r="E515" s="67" t="n">
        <v>0</v>
      </c>
      <c r="F515" s="67" t="n">
        <v>0</v>
      </c>
      <c r="G515" s="67" t="n">
        <v>0</v>
      </c>
      <c r="H515" s="64"/>
    </row>
    <row r="516" customFormat="false" ht="15" hidden="false" customHeight="false" outlineLevel="0" collapsed="false">
      <c r="B516" s="4"/>
      <c r="C516" s="16"/>
      <c r="D516" s="9" t="s">
        <v>12</v>
      </c>
      <c r="E516" s="67" t="n">
        <v>0</v>
      </c>
      <c r="F516" s="67" t="n">
        <v>0</v>
      </c>
      <c r="G516" s="67" t="n">
        <v>0</v>
      </c>
      <c r="H516" s="64"/>
    </row>
    <row r="517" customFormat="false" ht="15" hidden="false" customHeight="false" outlineLevel="0" collapsed="false">
      <c r="B517" s="4"/>
      <c r="C517" s="16"/>
      <c r="D517" s="9" t="s">
        <v>130</v>
      </c>
      <c r="E517" s="67" t="n">
        <v>0</v>
      </c>
      <c r="F517" s="67" t="n">
        <v>0</v>
      </c>
      <c r="G517" s="67" t="n">
        <v>0</v>
      </c>
      <c r="H517" s="64"/>
    </row>
    <row r="518" customFormat="false" ht="15" hidden="false" customHeight="false" outlineLevel="0" collapsed="false">
      <c r="B518" s="4"/>
      <c r="C518" s="16"/>
      <c r="D518" s="12" t="s">
        <v>14</v>
      </c>
      <c r="E518" s="66" t="n">
        <f aca="false">E514+E515+E516+E517</f>
        <v>0</v>
      </c>
      <c r="F518" s="66" t="n">
        <f aca="false">F514+F515+F516+F517</f>
        <v>0</v>
      </c>
      <c r="G518" s="66" t="n">
        <v>0</v>
      </c>
      <c r="H518" s="64"/>
    </row>
    <row r="519" customFormat="false" ht="60.15" hidden="false" customHeight="false" outlineLevel="0" collapsed="false">
      <c r="B519" s="21" t="s">
        <v>144</v>
      </c>
      <c r="C519" s="15" t="s">
        <v>145</v>
      </c>
      <c r="D519" s="18"/>
      <c r="E519" s="67"/>
      <c r="F519" s="67"/>
      <c r="G519" s="67"/>
      <c r="H519" s="64"/>
    </row>
    <row r="520" customFormat="false" ht="15" hidden="false" customHeight="false" outlineLevel="0" collapsed="false">
      <c r="B520" s="4"/>
      <c r="C520" s="9"/>
      <c r="D520" s="9" t="s">
        <v>10</v>
      </c>
      <c r="E520" s="67" t="n">
        <f aca="false">E526+E532</f>
        <v>0</v>
      </c>
      <c r="F520" s="67" t="n">
        <f aca="false">F526+F532</f>
        <v>0</v>
      </c>
      <c r="G520" s="67" t="n">
        <v>0</v>
      </c>
      <c r="H520" s="64"/>
    </row>
    <row r="521" customFormat="false" ht="15" hidden="false" customHeight="false" outlineLevel="0" collapsed="false">
      <c r="B521" s="4"/>
      <c r="C521" s="9"/>
      <c r="D521" s="9" t="s">
        <v>11</v>
      </c>
      <c r="E521" s="67" t="n">
        <f aca="false">E527+E533</f>
        <v>2919.19</v>
      </c>
      <c r="F521" s="67" t="n">
        <f aca="false">F527+F533</f>
        <v>1434.53</v>
      </c>
      <c r="G521" s="67" t="n">
        <f aca="false">F521/E521*100</f>
        <v>49.141371407822</v>
      </c>
      <c r="H521" s="64"/>
    </row>
    <row r="522" customFormat="false" ht="15" hidden="false" customHeight="false" outlineLevel="0" collapsed="false">
      <c r="B522" s="4"/>
      <c r="C522" s="9"/>
      <c r="D522" s="9" t="s">
        <v>12</v>
      </c>
      <c r="E522" s="67" t="n">
        <f aca="false">E528+E534</f>
        <v>2489.33</v>
      </c>
      <c r="F522" s="67" t="n">
        <f aca="false">F528+F534</f>
        <v>743.01</v>
      </c>
      <c r="G522" s="67" t="n">
        <f aca="false">F522/E522*100</f>
        <v>29.8477903692962</v>
      </c>
      <c r="H522" s="64"/>
    </row>
    <row r="523" customFormat="false" ht="15" hidden="false" customHeight="false" outlineLevel="0" collapsed="false">
      <c r="B523" s="4"/>
      <c r="C523" s="9"/>
      <c r="D523" s="9" t="s">
        <v>130</v>
      </c>
      <c r="E523" s="67" t="n">
        <v>0</v>
      </c>
      <c r="F523" s="67" t="n">
        <v>0</v>
      </c>
      <c r="G523" s="67" t="n">
        <v>0</v>
      </c>
      <c r="H523" s="64"/>
    </row>
    <row r="524" customFormat="false" ht="15" hidden="false" customHeight="false" outlineLevel="0" collapsed="false">
      <c r="B524" s="4"/>
      <c r="C524" s="9"/>
      <c r="D524" s="12" t="s">
        <v>14</v>
      </c>
      <c r="E524" s="66" t="n">
        <f aca="false">E520+E521+E522+E523</f>
        <v>5408.52</v>
      </c>
      <c r="F524" s="66" t="n">
        <f aca="false">F520+F521+F522+F523</f>
        <v>2177.54</v>
      </c>
      <c r="G524" s="66" t="n">
        <f aca="false">F524/E524*100</f>
        <v>40.26129144387</v>
      </c>
      <c r="H524" s="64"/>
    </row>
    <row r="525" customFormat="false" ht="25" hidden="false" customHeight="false" outlineLevel="0" collapsed="false">
      <c r="B525" s="4"/>
      <c r="C525" s="16" t="s">
        <v>146</v>
      </c>
      <c r="D525" s="9"/>
      <c r="E525" s="67"/>
      <c r="F525" s="67"/>
      <c r="G525" s="67"/>
      <c r="H525" s="64"/>
    </row>
    <row r="526" customFormat="false" ht="15" hidden="false" customHeight="false" outlineLevel="0" collapsed="false">
      <c r="B526" s="4"/>
      <c r="C526" s="9"/>
      <c r="D526" s="9" t="s">
        <v>10</v>
      </c>
      <c r="E526" s="67" t="n">
        <v>0</v>
      </c>
      <c r="F526" s="67" t="n">
        <v>0</v>
      </c>
      <c r="G526" s="67" t="n">
        <v>0</v>
      </c>
      <c r="H526" s="64"/>
    </row>
    <row r="527" customFormat="false" ht="15" hidden="false" customHeight="false" outlineLevel="0" collapsed="false">
      <c r="B527" s="4"/>
      <c r="C527" s="9"/>
      <c r="D527" s="9" t="s">
        <v>11</v>
      </c>
      <c r="E527" s="67" t="n">
        <v>2919.19</v>
      </c>
      <c r="F527" s="67" t="n">
        <v>1434.53</v>
      </c>
      <c r="G527" s="67" t="n">
        <f aca="false">F527/E527*100</f>
        <v>49.141371407822</v>
      </c>
      <c r="H527" s="64"/>
    </row>
    <row r="528" customFormat="false" ht="15" hidden="false" customHeight="false" outlineLevel="0" collapsed="false">
      <c r="B528" s="4"/>
      <c r="C528" s="9"/>
      <c r="D528" s="9" t="s">
        <v>12</v>
      </c>
      <c r="E528" s="67" t="n">
        <v>2295.3</v>
      </c>
      <c r="F528" s="67" t="n">
        <v>743.01</v>
      </c>
      <c r="G528" s="67" t="n">
        <f aca="false">F528*100/E528</f>
        <v>32.3709319043262</v>
      </c>
      <c r="H528" s="64"/>
    </row>
    <row r="529" customFormat="false" ht="15" hidden="false" customHeight="false" outlineLevel="0" collapsed="false">
      <c r="B529" s="4"/>
      <c r="C529" s="9"/>
      <c r="D529" s="9" t="s">
        <v>130</v>
      </c>
      <c r="E529" s="67" t="n">
        <v>0</v>
      </c>
      <c r="F529" s="67" t="n">
        <v>0</v>
      </c>
      <c r="G529" s="67" t="n">
        <v>0</v>
      </c>
      <c r="H529" s="64"/>
    </row>
    <row r="530" customFormat="false" ht="15" hidden="false" customHeight="false" outlineLevel="0" collapsed="false">
      <c r="B530" s="4"/>
      <c r="C530" s="9"/>
      <c r="D530" s="12" t="s">
        <v>14</v>
      </c>
      <c r="E530" s="66" t="n">
        <f aca="false">E526+E527+E528+E529</f>
        <v>5214.49</v>
      </c>
      <c r="F530" s="66" t="n">
        <f aca="false">F526+F527+F528+F529</f>
        <v>2177.54</v>
      </c>
      <c r="G530" s="66" t="n">
        <f aca="false">F530/E530*100</f>
        <v>41.7594050424874</v>
      </c>
      <c r="H530" s="64"/>
    </row>
    <row r="531" customFormat="false" ht="25" hidden="false" customHeight="false" outlineLevel="0" collapsed="false">
      <c r="B531" s="4"/>
      <c r="C531" s="20" t="s">
        <v>147</v>
      </c>
      <c r="D531" s="9"/>
      <c r="E531" s="67"/>
      <c r="F531" s="67"/>
      <c r="G531" s="67"/>
      <c r="H531" s="64"/>
    </row>
    <row r="532" customFormat="false" ht="15" hidden="false" customHeight="false" outlineLevel="0" collapsed="false">
      <c r="B532" s="4"/>
      <c r="C532" s="9"/>
      <c r="D532" s="9" t="s">
        <v>10</v>
      </c>
      <c r="E532" s="67" t="n">
        <v>0</v>
      </c>
      <c r="F532" s="67" t="n">
        <v>0</v>
      </c>
      <c r="G532" s="67" t="n">
        <v>0</v>
      </c>
      <c r="H532" s="64"/>
    </row>
    <row r="533" customFormat="false" ht="15" hidden="false" customHeight="false" outlineLevel="0" collapsed="false">
      <c r="B533" s="4"/>
      <c r="C533" s="9"/>
      <c r="D533" s="9" t="s">
        <v>11</v>
      </c>
      <c r="E533" s="67" t="n">
        <v>0</v>
      </c>
      <c r="F533" s="67" t="n">
        <v>0</v>
      </c>
      <c r="G533" s="67" t="n">
        <v>0</v>
      </c>
      <c r="H533" s="64"/>
    </row>
    <row r="534" customFormat="false" ht="15" hidden="false" customHeight="false" outlineLevel="0" collapsed="false">
      <c r="B534" s="4"/>
      <c r="C534" s="9"/>
      <c r="D534" s="9" t="s">
        <v>12</v>
      </c>
      <c r="E534" s="67" t="n">
        <v>194.03</v>
      </c>
      <c r="F534" s="67" t="n">
        <v>0</v>
      </c>
      <c r="G534" s="67" t="n">
        <f aca="false">F534/E534*100</f>
        <v>0</v>
      </c>
      <c r="H534" s="64"/>
    </row>
    <row r="535" customFormat="false" ht="15" hidden="false" customHeight="false" outlineLevel="0" collapsed="false">
      <c r="B535" s="4"/>
      <c r="C535" s="9"/>
      <c r="D535" s="9" t="s">
        <v>130</v>
      </c>
      <c r="E535" s="67" t="n">
        <v>0</v>
      </c>
      <c r="F535" s="67" t="n">
        <v>0</v>
      </c>
      <c r="G535" s="67" t="n">
        <v>0</v>
      </c>
      <c r="H535" s="64"/>
    </row>
    <row r="536" customFormat="false" ht="15" hidden="false" customHeight="false" outlineLevel="0" collapsed="false">
      <c r="B536" s="4"/>
      <c r="C536" s="9"/>
      <c r="D536" s="12" t="s">
        <v>14</v>
      </c>
      <c r="E536" s="66" t="n">
        <f aca="false">E532+E533+E534+E535</f>
        <v>194.03</v>
      </c>
      <c r="F536" s="66" t="n">
        <f aca="false">F532+F533+F534+F535</f>
        <v>0</v>
      </c>
      <c r="G536" s="66" t="n">
        <f aca="false">F536/E536*100</f>
        <v>0</v>
      </c>
      <c r="H536" s="64"/>
    </row>
    <row r="537" customFormat="false" ht="25" hidden="false" customHeight="false" outlineLevel="0" collapsed="false">
      <c r="B537" s="6" t="s">
        <v>148</v>
      </c>
      <c r="C537" s="15" t="s">
        <v>149</v>
      </c>
      <c r="D537" s="12"/>
      <c r="E537" s="66"/>
      <c r="F537" s="66"/>
      <c r="G537" s="66"/>
      <c r="H537" s="64"/>
    </row>
    <row r="538" customFormat="false" ht="15" hidden="false" customHeight="false" outlineLevel="0" collapsed="false">
      <c r="B538" s="4"/>
      <c r="C538" s="9"/>
      <c r="D538" s="9" t="s">
        <v>10</v>
      </c>
      <c r="E538" s="67" t="n">
        <f aca="false">E544+E550</f>
        <v>0</v>
      </c>
      <c r="F538" s="67" t="n">
        <f aca="false">F544+F550</f>
        <v>0</v>
      </c>
      <c r="G538" s="67" t="n">
        <v>0</v>
      </c>
      <c r="H538" s="64"/>
    </row>
    <row r="539" customFormat="false" ht="15" hidden="false" customHeight="false" outlineLevel="0" collapsed="false">
      <c r="B539" s="4"/>
      <c r="C539" s="9"/>
      <c r="D539" s="9" t="s">
        <v>11</v>
      </c>
      <c r="E539" s="67" t="n">
        <f aca="false">E545+E551</f>
        <v>0</v>
      </c>
      <c r="F539" s="67" t="n">
        <f aca="false">F545+F551</f>
        <v>0</v>
      </c>
      <c r="G539" s="67" t="n">
        <v>0</v>
      </c>
      <c r="H539" s="64"/>
    </row>
    <row r="540" customFormat="false" ht="15" hidden="false" customHeight="false" outlineLevel="0" collapsed="false">
      <c r="B540" s="4"/>
      <c r="C540" s="9"/>
      <c r="D540" s="9" t="s">
        <v>12</v>
      </c>
      <c r="E540" s="67" t="n">
        <f aca="false">E546+E552</f>
        <v>0</v>
      </c>
      <c r="F540" s="67" t="n">
        <f aca="false">F546+F552</f>
        <v>0</v>
      </c>
      <c r="G540" s="67" t="n">
        <v>0</v>
      </c>
      <c r="H540" s="64"/>
    </row>
    <row r="541" customFormat="false" ht="15" hidden="false" customHeight="false" outlineLevel="0" collapsed="false">
      <c r="B541" s="4"/>
      <c r="C541" s="9"/>
      <c r="D541" s="9" t="s">
        <v>130</v>
      </c>
      <c r="E541" s="67" t="n">
        <f aca="false">E547+E553</f>
        <v>0</v>
      </c>
      <c r="F541" s="67" t="n">
        <f aca="false">F547+F553</f>
        <v>0</v>
      </c>
      <c r="G541" s="67" t="n">
        <v>0</v>
      </c>
      <c r="H541" s="64"/>
    </row>
    <row r="542" customFormat="false" ht="15" hidden="false" customHeight="false" outlineLevel="0" collapsed="false">
      <c r="B542" s="4"/>
      <c r="C542" s="9"/>
      <c r="D542" s="12" t="s">
        <v>14</v>
      </c>
      <c r="E542" s="66" t="n">
        <f aca="false">E538+E539+E540+E541</f>
        <v>0</v>
      </c>
      <c r="F542" s="66" t="n">
        <f aca="false">F538+F539+F540+F541</f>
        <v>0</v>
      </c>
      <c r="G542" s="66" t="n">
        <v>0</v>
      </c>
      <c r="H542" s="64"/>
    </row>
    <row r="543" customFormat="false" ht="48.4" hidden="false" customHeight="false" outlineLevel="0" collapsed="false">
      <c r="B543" s="4"/>
      <c r="C543" s="16" t="s">
        <v>150</v>
      </c>
      <c r="D543" s="12"/>
      <c r="E543" s="66"/>
      <c r="F543" s="66"/>
      <c r="G543" s="66"/>
      <c r="H543" s="64"/>
    </row>
    <row r="544" customFormat="false" ht="15" hidden="false" customHeight="false" outlineLevel="0" collapsed="false">
      <c r="B544" s="4"/>
      <c r="C544" s="9"/>
      <c r="D544" s="9" t="s">
        <v>10</v>
      </c>
      <c r="E544" s="67" t="n">
        <v>0</v>
      </c>
      <c r="F544" s="67" t="n">
        <v>0</v>
      </c>
      <c r="G544" s="67" t="n">
        <v>0</v>
      </c>
      <c r="H544" s="64"/>
    </row>
    <row r="545" customFormat="false" ht="15" hidden="false" customHeight="false" outlineLevel="0" collapsed="false">
      <c r="B545" s="4"/>
      <c r="C545" s="9"/>
      <c r="D545" s="9" t="s">
        <v>11</v>
      </c>
      <c r="E545" s="67" t="n">
        <v>0</v>
      </c>
      <c r="F545" s="67" t="n">
        <v>0</v>
      </c>
      <c r="G545" s="67" t="n">
        <v>0</v>
      </c>
      <c r="H545" s="64"/>
    </row>
    <row r="546" customFormat="false" ht="15" hidden="false" customHeight="false" outlineLevel="0" collapsed="false">
      <c r="B546" s="4"/>
      <c r="C546" s="9"/>
      <c r="D546" s="9" t="s">
        <v>12</v>
      </c>
      <c r="E546" s="67" t="n">
        <v>0</v>
      </c>
      <c r="F546" s="67" t="n">
        <v>0</v>
      </c>
      <c r="G546" s="67" t="n">
        <v>0</v>
      </c>
      <c r="H546" s="64"/>
    </row>
    <row r="547" customFormat="false" ht="15" hidden="false" customHeight="false" outlineLevel="0" collapsed="false">
      <c r="B547" s="4"/>
      <c r="C547" s="9"/>
      <c r="D547" s="9" t="s">
        <v>130</v>
      </c>
      <c r="E547" s="67" t="n">
        <v>0</v>
      </c>
      <c r="F547" s="67" t="n">
        <v>0</v>
      </c>
      <c r="G547" s="67" t="n">
        <v>0</v>
      </c>
      <c r="H547" s="64"/>
    </row>
    <row r="548" customFormat="false" ht="15" hidden="false" customHeight="false" outlineLevel="0" collapsed="false">
      <c r="B548" s="4"/>
      <c r="C548" s="9"/>
      <c r="D548" s="12" t="s">
        <v>14</v>
      </c>
      <c r="E548" s="66" t="n">
        <f aca="false">E544+E545+E546+E547</f>
        <v>0</v>
      </c>
      <c r="F548" s="66" t="n">
        <f aca="false">F544+F545+F546+F547</f>
        <v>0</v>
      </c>
      <c r="G548" s="66" t="n">
        <v>0</v>
      </c>
      <c r="H548" s="64"/>
    </row>
    <row r="549" customFormat="false" ht="36.7" hidden="false" customHeight="false" outlineLevel="0" collapsed="false">
      <c r="B549" s="4"/>
      <c r="C549" s="16" t="s">
        <v>151</v>
      </c>
      <c r="D549" s="12"/>
      <c r="E549" s="66"/>
      <c r="F549" s="66"/>
      <c r="G549" s="66"/>
      <c r="H549" s="64"/>
    </row>
    <row r="550" customFormat="false" ht="15" hidden="false" customHeight="false" outlineLevel="0" collapsed="false">
      <c r="B550" s="4"/>
      <c r="C550" s="9"/>
      <c r="D550" s="9" t="s">
        <v>10</v>
      </c>
      <c r="E550" s="67" t="n">
        <v>0</v>
      </c>
      <c r="F550" s="67" t="n">
        <v>0</v>
      </c>
      <c r="G550" s="67" t="n">
        <v>0</v>
      </c>
      <c r="H550" s="64"/>
    </row>
    <row r="551" customFormat="false" ht="15" hidden="false" customHeight="false" outlineLevel="0" collapsed="false">
      <c r="B551" s="4"/>
      <c r="C551" s="9"/>
      <c r="D551" s="9" t="s">
        <v>11</v>
      </c>
      <c r="E551" s="67" t="n">
        <v>0</v>
      </c>
      <c r="F551" s="67" t="n">
        <v>0</v>
      </c>
      <c r="G551" s="67" t="n">
        <v>0</v>
      </c>
      <c r="H551" s="64"/>
    </row>
    <row r="552" customFormat="false" ht="15" hidden="false" customHeight="false" outlineLevel="0" collapsed="false">
      <c r="B552" s="4"/>
      <c r="C552" s="9"/>
      <c r="D552" s="9" t="s">
        <v>12</v>
      </c>
      <c r="E552" s="67" t="n">
        <v>0</v>
      </c>
      <c r="F552" s="67" t="n">
        <v>0</v>
      </c>
      <c r="G552" s="67" t="n">
        <v>0</v>
      </c>
      <c r="H552" s="64"/>
    </row>
    <row r="553" customFormat="false" ht="15" hidden="false" customHeight="false" outlineLevel="0" collapsed="false">
      <c r="B553" s="4"/>
      <c r="C553" s="9"/>
      <c r="D553" s="9" t="s">
        <v>130</v>
      </c>
      <c r="E553" s="67" t="n">
        <v>0</v>
      </c>
      <c r="F553" s="67" t="n">
        <v>0</v>
      </c>
      <c r="G553" s="67" t="n">
        <v>0</v>
      </c>
      <c r="H553" s="64"/>
    </row>
    <row r="554" customFormat="false" ht="15" hidden="false" customHeight="false" outlineLevel="0" collapsed="false">
      <c r="B554" s="4"/>
      <c r="C554" s="9"/>
      <c r="D554" s="12" t="s">
        <v>14</v>
      </c>
      <c r="E554" s="66" t="n">
        <f aca="false">E550+E551+E552+E553</f>
        <v>0</v>
      </c>
      <c r="F554" s="66" t="n">
        <f aca="false">F550+F551+F552+F553</f>
        <v>0</v>
      </c>
      <c r="G554" s="66" t="n">
        <v>0</v>
      </c>
      <c r="H554" s="64"/>
    </row>
    <row r="555" customFormat="false" ht="36.7" hidden="false" customHeight="false" outlineLevel="0" collapsed="false">
      <c r="B555" s="6" t="s">
        <v>152</v>
      </c>
      <c r="C555" s="7" t="s">
        <v>153</v>
      </c>
      <c r="D555" s="22"/>
      <c r="E555" s="38"/>
      <c r="F555" s="38"/>
      <c r="G555" s="39"/>
      <c r="H555" s="64"/>
    </row>
    <row r="556" customFormat="false" ht="15" hidden="false" customHeight="false" outlineLevel="0" collapsed="false">
      <c r="B556" s="4"/>
      <c r="C556" s="24"/>
      <c r="D556" s="24" t="s">
        <v>10</v>
      </c>
      <c r="E556" s="38" t="n">
        <f aca="false">E561+E581</f>
        <v>31087.67</v>
      </c>
      <c r="F556" s="38" t="n">
        <f aca="false">F561+F581</f>
        <v>22611.46</v>
      </c>
      <c r="G556" s="39" t="n">
        <f aca="false">F556/E556*100</f>
        <v>72.7344957019938</v>
      </c>
      <c r="H556" s="64"/>
    </row>
    <row r="557" customFormat="false" ht="15" hidden="false" customHeight="false" outlineLevel="0" collapsed="false">
      <c r="B557" s="4"/>
      <c r="C557" s="24"/>
      <c r="D557" s="24" t="s">
        <v>11</v>
      </c>
      <c r="E557" s="38" t="n">
        <f aca="false">E562+E582</f>
        <v>120719.56</v>
      </c>
      <c r="F557" s="38" t="n">
        <f aca="false">F562+F582</f>
        <v>63056.29</v>
      </c>
      <c r="G557" s="39" t="n">
        <f aca="false">F557*100/E557</f>
        <v>52.2336976708663</v>
      </c>
      <c r="H557" s="64"/>
    </row>
    <row r="558" customFormat="false" ht="15" hidden="false" customHeight="false" outlineLevel="0" collapsed="false">
      <c r="B558" s="4"/>
      <c r="C558" s="24"/>
      <c r="D558" s="24" t="s">
        <v>12</v>
      </c>
      <c r="E558" s="38" t="n">
        <f aca="false">E563+E583</f>
        <v>0</v>
      </c>
      <c r="F558" s="38" t="n">
        <f aca="false">F563+F583</f>
        <v>0</v>
      </c>
      <c r="G558" s="39" t="n">
        <v>0</v>
      </c>
      <c r="H558" s="64"/>
    </row>
    <row r="559" customFormat="false" ht="15" hidden="false" customHeight="false" outlineLevel="0" collapsed="false">
      <c r="B559" s="4"/>
      <c r="C559" s="24"/>
      <c r="D559" s="25" t="s">
        <v>14</v>
      </c>
      <c r="E559" s="62" t="n">
        <f aca="false">E556+E557+E558</f>
        <v>151807.23</v>
      </c>
      <c r="F559" s="62" t="n">
        <f aca="false">SUM(F556:F558)</f>
        <v>85667.75</v>
      </c>
      <c r="G559" s="63" t="n">
        <f aca="false">F559/E559*100</f>
        <v>56.4319301524703</v>
      </c>
      <c r="H559" s="64"/>
    </row>
    <row r="560" customFormat="false" ht="36.7" hidden="false" customHeight="false" outlineLevel="0" collapsed="false">
      <c r="B560" s="6" t="s">
        <v>154</v>
      </c>
      <c r="C560" s="7" t="s">
        <v>155</v>
      </c>
      <c r="D560" s="22"/>
      <c r="E560" s="38"/>
      <c r="F560" s="38"/>
      <c r="G560" s="39"/>
      <c r="H560" s="64"/>
    </row>
    <row r="561" customFormat="false" ht="15" hidden="false" customHeight="false" outlineLevel="0" collapsed="false">
      <c r="B561" s="4"/>
      <c r="C561" s="24"/>
      <c r="D561" s="24" t="s">
        <v>10</v>
      </c>
      <c r="E561" s="38" t="n">
        <f aca="false">E566+E571+E576</f>
        <v>31087.67</v>
      </c>
      <c r="F561" s="38" t="n">
        <f aca="false">F566+F576+F571</f>
        <v>22611.46</v>
      </c>
      <c r="G561" s="39" t="n">
        <f aca="false">F561/E561*100</f>
        <v>72.7344957019938</v>
      </c>
      <c r="H561" s="64"/>
    </row>
    <row r="562" customFormat="false" ht="15" hidden="false" customHeight="false" outlineLevel="0" collapsed="false">
      <c r="B562" s="4"/>
      <c r="C562" s="24"/>
      <c r="D562" s="24" t="s">
        <v>11</v>
      </c>
      <c r="E562" s="38" t="n">
        <f aca="false">E567+E572+E577</f>
        <v>103743.4</v>
      </c>
      <c r="F562" s="38" t="n">
        <f aca="false">F567+F572+F577</f>
        <v>55511.32</v>
      </c>
      <c r="G562" s="39" t="n">
        <f aca="false">F562*100/E562</f>
        <v>53.508290647887</v>
      </c>
      <c r="H562" s="64"/>
    </row>
    <row r="563" customFormat="false" ht="15" hidden="false" customHeight="false" outlineLevel="0" collapsed="false">
      <c r="B563" s="4"/>
      <c r="C563" s="24"/>
      <c r="D563" s="24" t="s">
        <v>12</v>
      </c>
      <c r="E563" s="38" t="n">
        <f aca="false">E568+E573+E578</f>
        <v>0</v>
      </c>
      <c r="F563" s="38" t="n">
        <f aca="false">F568+F573+F578</f>
        <v>0</v>
      </c>
      <c r="G563" s="39" t="n">
        <v>0</v>
      </c>
      <c r="H563" s="64"/>
    </row>
    <row r="564" customFormat="false" ht="15" hidden="false" customHeight="false" outlineLevel="0" collapsed="false">
      <c r="B564" s="4"/>
      <c r="C564" s="24"/>
      <c r="D564" s="25" t="s">
        <v>14</v>
      </c>
      <c r="E564" s="62" t="n">
        <f aca="false">E561+E562+E563</f>
        <v>134831.07</v>
      </c>
      <c r="F564" s="62" t="n">
        <f aca="false">F561+F562+F563</f>
        <v>78122.78</v>
      </c>
      <c r="G564" s="63" t="n">
        <f aca="false">F564*100/E564</f>
        <v>57.9412297180464</v>
      </c>
      <c r="H564" s="64"/>
    </row>
    <row r="565" customFormat="false" ht="36.7" hidden="false" customHeight="false" outlineLevel="0" collapsed="false">
      <c r="B565" s="4"/>
      <c r="C565" s="33" t="s">
        <v>156</v>
      </c>
      <c r="D565" s="24"/>
      <c r="E565" s="38"/>
      <c r="F565" s="38"/>
      <c r="G565" s="39"/>
      <c r="H565" s="64"/>
    </row>
    <row r="566" customFormat="false" ht="15" hidden="false" customHeight="false" outlineLevel="0" collapsed="false">
      <c r="B566" s="4"/>
      <c r="C566" s="24"/>
      <c r="D566" s="24" t="s">
        <v>10</v>
      </c>
      <c r="E566" s="38" t="n">
        <v>31087.67</v>
      </c>
      <c r="F566" s="38" t="n">
        <v>22611.46</v>
      </c>
      <c r="G566" s="39" t="n">
        <f aca="false">F566/E566*100</f>
        <v>72.7344957019938</v>
      </c>
      <c r="H566" s="64"/>
    </row>
    <row r="567" customFormat="false" ht="15" hidden="false" customHeight="false" outlineLevel="0" collapsed="false">
      <c r="B567" s="4"/>
      <c r="C567" s="24"/>
      <c r="D567" s="24" t="s">
        <v>11</v>
      </c>
      <c r="E567" s="38" t="n">
        <v>69812.73</v>
      </c>
      <c r="F567" s="38" t="n">
        <v>38435.33</v>
      </c>
      <c r="G567" s="39" t="n">
        <f aca="false">F567*100/E567</f>
        <v>55.0549018782105</v>
      </c>
      <c r="H567" s="64"/>
    </row>
    <row r="568" customFormat="false" ht="15" hidden="false" customHeight="false" outlineLevel="0" collapsed="false">
      <c r="B568" s="4"/>
      <c r="C568" s="24"/>
      <c r="D568" s="24" t="s">
        <v>12</v>
      </c>
      <c r="E568" s="38" t="n">
        <v>0</v>
      </c>
      <c r="F568" s="38" t="n">
        <v>0</v>
      </c>
      <c r="G568" s="39" t="n">
        <v>0</v>
      </c>
      <c r="H568" s="64"/>
    </row>
    <row r="569" customFormat="false" ht="15" hidden="false" customHeight="false" outlineLevel="0" collapsed="false">
      <c r="B569" s="4"/>
      <c r="C569" s="24"/>
      <c r="D569" s="25" t="s">
        <v>14</v>
      </c>
      <c r="E569" s="62" t="n">
        <f aca="false">E566+E567+E568</f>
        <v>100900.4</v>
      </c>
      <c r="F569" s="62" t="n">
        <f aca="false">SUM(F566:F568)</f>
        <v>61046.79</v>
      </c>
      <c r="G569" s="63" t="n">
        <f aca="false">F569*100/E569</f>
        <v>60.5020297243619</v>
      </c>
      <c r="H569" s="64"/>
    </row>
    <row r="570" customFormat="false" ht="15" hidden="false" customHeight="false" outlineLevel="0" collapsed="false">
      <c r="B570" s="4"/>
      <c r="C570" s="33" t="s">
        <v>157</v>
      </c>
      <c r="D570" s="25"/>
      <c r="E570" s="62"/>
      <c r="F570" s="62"/>
      <c r="G570" s="63"/>
      <c r="H570" s="64"/>
    </row>
    <row r="571" customFormat="false" ht="15" hidden="false" customHeight="false" outlineLevel="0" collapsed="false">
      <c r="B571" s="4"/>
      <c r="C571" s="33"/>
      <c r="D571" s="24" t="s">
        <v>10</v>
      </c>
      <c r="E571" s="34" t="n">
        <v>0</v>
      </c>
      <c r="F571" s="34" t="n">
        <v>0</v>
      </c>
      <c r="G571" s="34" t="n">
        <v>0</v>
      </c>
      <c r="H571" s="64"/>
    </row>
    <row r="572" customFormat="false" ht="15" hidden="false" customHeight="false" outlineLevel="0" collapsed="false">
      <c r="B572" s="4"/>
      <c r="C572" s="33"/>
      <c r="D572" s="24" t="s">
        <v>11</v>
      </c>
      <c r="E572" s="34" t="n">
        <v>8226.75</v>
      </c>
      <c r="F572" s="34" t="n">
        <v>3179.31</v>
      </c>
      <c r="G572" s="34" t="n">
        <f aca="false">F572*100/E572</f>
        <v>38.6460023703163</v>
      </c>
      <c r="H572" s="64"/>
    </row>
    <row r="573" customFormat="false" ht="15" hidden="false" customHeight="false" outlineLevel="0" collapsed="false">
      <c r="B573" s="4"/>
      <c r="C573" s="33"/>
      <c r="D573" s="24" t="s">
        <v>12</v>
      </c>
      <c r="E573" s="34" t="n">
        <v>0</v>
      </c>
      <c r="F573" s="34" t="n">
        <v>0</v>
      </c>
      <c r="G573" s="34" t="n">
        <v>0</v>
      </c>
      <c r="H573" s="64"/>
    </row>
    <row r="574" customFormat="false" ht="15" hidden="false" customHeight="false" outlineLevel="0" collapsed="false">
      <c r="B574" s="4"/>
      <c r="C574" s="33"/>
      <c r="D574" s="25" t="s">
        <v>14</v>
      </c>
      <c r="E574" s="36" t="n">
        <f aca="false">E571+E572+E573</f>
        <v>8226.75</v>
      </c>
      <c r="F574" s="36" t="n">
        <f aca="false">F571+F572+F573</f>
        <v>3179.31</v>
      </c>
      <c r="G574" s="36" t="n">
        <f aca="false">F574*100/E574</f>
        <v>38.6460023703163</v>
      </c>
      <c r="H574" s="64"/>
    </row>
    <row r="575" customFormat="false" ht="25" hidden="false" customHeight="false" outlineLevel="0" collapsed="false">
      <c r="B575" s="4"/>
      <c r="C575" s="33" t="s">
        <v>158</v>
      </c>
      <c r="D575" s="24"/>
      <c r="E575" s="38"/>
      <c r="F575" s="38"/>
      <c r="G575" s="39"/>
      <c r="H575" s="64"/>
    </row>
    <row r="576" customFormat="false" ht="15" hidden="false" customHeight="false" outlineLevel="0" collapsed="false">
      <c r="B576" s="4"/>
      <c r="C576" s="24"/>
      <c r="D576" s="24" t="s">
        <v>10</v>
      </c>
      <c r="E576" s="34" t="n">
        <v>0</v>
      </c>
      <c r="F576" s="34" t="n">
        <v>0</v>
      </c>
      <c r="G576" s="34" t="n">
        <v>0</v>
      </c>
      <c r="H576" s="64"/>
    </row>
    <row r="577" customFormat="false" ht="15" hidden="false" customHeight="false" outlineLevel="0" collapsed="false">
      <c r="B577" s="4"/>
      <c r="C577" s="24"/>
      <c r="D577" s="24" t="s">
        <v>11</v>
      </c>
      <c r="E577" s="34" t="n">
        <v>25703.92</v>
      </c>
      <c r="F577" s="34" t="n">
        <v>13896.68</v>
      </c>
      <c r="G577" s="34" t="n">
        <f aca="false">F577*100/E577</f>
        <v>54.0644384202877</v>
      </c>
      <c r="H577" s="64"/>
    </row>
    <row r="578" customFormat="false" ht="15" hidden="false" customHeight="false" outlineLevel="0" collapsed="false">
      <c r="B578" s="4"/>
      <c r="C578" s="24"/>
      <c r="D578" s="24" t="s">
        <v>12</v>
      </c>
      <c r="E578" s="34" t="n">
        <v>0</v>
      </c>
      <c r="F578" s="34" t="n">
        <v>0</v>
      </c>
      <c r="G578" s="34" t="n">
        <v>0</v>
      </c>
      <c r="H578" s="64"/>
    </row>
    <row r="579" customFormat="false" ht="15" hidden="false" customHeight="false" outlineLevel="0" collapsed="false">
      <c r="B579" s="4"/>
      <c r="C579" s="33"/>
      <c r="D579" s="25" t="s">
        <v>14</v>
      </c>
      <c r="E579" s="36" t="n">
        <f aca="false">E576+E577+E578</f>
        <v>25703.92</v>
      </c>
      <c r="F579" s="36" t="n">
        <f aca="false">F576+F577+F578</f>
        <v>13896.68</v>
      </c>
      <c r="G579" s="36" t="n">
        <f aca="false">F579*100/E579</f>
        <v>54.0644384202877</v>
      </c>
      <c r="H579" s="64"/>
    </row>
    <row r="580" customFormat="false" ht="60.15" hidden="false" customHeight="false" outlineLevel="0" collapsed="false">
      <c r="B580" s="6" t="s">
        <v>159</v>
      </c>
      <c r="C580" s="7" t="s">
        <v>160</v>
      </c>
      <c r="D580" s="22"/>
      <c r="E580" s="38"/>
      <c r="F580" s="38"/>
      <c r="G580" s="39"/>
      <c r="H580" s="64"/>
    </row>
    <row r="581" customFormat="false" ht="15" hidden="false" customHeight="false" outlineLevel="0" collapsed="false">
      <c r="B581" s="4"/>
      <c r="C581" s="24"/>
      <c r="D581" s="24" t="s">
        <v>10</v>
      </c>
      <c r="E581" s="38" t="n">
        <f aca="false">E586</f>
        <v>0</v>
      </c>
      <c r="F581" s="38" t="n">
        <f aca="false">F586</f>
        <v>0</v>
      </c>
      <c r="G581" s="39" t="n">
        <v>0</v>
      </c>
      <c r="H581" s="64"/>
    </row>
    <row r="582" customFormat="false" ht="15" hidden="false" customHeight="false" outlineLevel="0" collapsed="false">
      <c r="B582" s="4"/>
      <c r="C582" s="24"/>
      <c r="D582" s="24" t="s">
        <v>11</v>
      </c>
      <c r="E582" s="38" t="n">
        <f aca="false">E587</f>
        <v>16976.16</v>
      </c>
      <c r="F582" s="38" t="n">
        <f aca="false">F587</f>
        <v>7544.97</v>
      </c>
      <c r="G582" s="39" t="n">
        <f aca="false">F582*100/E582</f>
        <v>44.4445033505811</v>
      </c>
      <c r="H582" s="64"/>
    </row>
    <row r="583" customFormat="false" ht="15" hidden="false" customHeight="false" outlineLevel="0" collapsed="false">
      <c r="B583" s="4"/>
      <c r="C583" s="24"/>
      <c r="D583" s="24" t="s">
        <v>12</v>
      </c>
      <c r="E583" s="38" t="n">
        <f aca="false">E588</f>
        <v>0</v>
      </c>
      <c r="F583" s="38" t="n">
        <f aca="false">F588</f>
        <v>0</v>
      </c>
      <c r="G583" s="39" t="n">
        <v>0</v>
      </c>
      <c r="H583" s="64"/>
    </row>
    <row r="584" customFormat="false" ht="15" hidden="false" customHeight="false" outlineLevel="0" collapsed="false">
      <c r="B584" s="4"/>
      <c r="C584" s="24"/>
      <c r="D584" s="25" t="s">
        <v>14</v>
      </c>
      <c r="E584" s="62" t="n">
        <f aca="false">E581+E582+E583</f>
        <v>16976.16</v>
      </c>
      <c r="F584" s="62" t="n">
        <f aca="false">F581+F582+F583</f>
        <v>7544.97</v>
      </c>
      <c r="G584" s="63" t="n">
        <f aca="false">F584*100/E584</f>
        <v>44.4445033505811</v>
      </c>
      <c r="H584" s="64"/>
    </row>
    <row r="585" customFormat="false" ht="25" hidden="false" customHeight="false" outlineLevel="0" collapsed="false">
      <c r="B585" s="4"/>
      <c r="C585" s="33" t="s">
        <v>161</v>
      </c>
      <c r="D585" s="24"/>
      <c r="E585" s="38"/>
      <c r="F585" s="38"/>
      <c r="G585" s="39"/>
      <c r="H585" s="64"/>
    </row>
    <row r="586" customFormat="false" ht="15" hidden="false" customHeight="false" outlineLevel="0" collapsed="false">
      <c r="B586" s="4"/>
      <c r="C586" s="33"/>
      <c r="D586" s="24" t="s">
        <v>10</v>
      </c>
      <c r="E586" s="38" t="n">
        <v>0</v>
      </c>
      <c r="F586" s="38" t="n">
        <v>0</v>
      </c>
      <c r="G586" s="39" t="n">
        <v>0</v>
      </c>
      <c r="H586" s="64"/>
    </row>
    <row r="587" customFormat="false" ht="15" hidden="false" customHeight="false" outlineLevel="0" collapsed="false">
      <c r="B587" s="4"/>
      <c r="C587" s="33"/>
      <c r="D587" s="24" t="s">
        <v>11</v>
      </c>
      <c r="E587" s="38" t="n">
        <v>16976.16</v>
      </c>
      <c r="F587" s="38" t="n">
        <v>7544.97</v>
      </c>
      <c r="G587" s="39" t="n">
        <f aca="false">F587*100/E587</f>
        <v>44.4445033505811</v>
      </c>
      <c r="H587" s="64"/>
    </row>
    <row r="588" customFormat="false" ht="15" hidden="false" customHeight="false" outlineLevel="0" collapsed="false">
      <c r="B588" s="4"/>
      <c r="C588" s="24"/>
      <c r="D588" s="24" t="s">
        <v>12</v>
      </c>
      <c r="E588" s="38" t="n">
        <v>0</v>
      </c>
      <c r="F588" s="38" t="n">
        <v>0</v>
      </c>
      <c r="G588" s="39" t="n">
        <v>0</v>
      </c>
      <c r="H588" s="64"/>
    </row>
    <row r="589" customFormat="false" ht="15" hidden="false" customHeight="false" outlineLevel="0" collapsed="false">
      <c r="B589" s="4"/>
      <c r="C589" s="9"/>
      <c r="D589" s="25" t="s">
        <v>14</v>
      </c>
      <c r="E589" s="73" t="n">
        <f aca="false">E586+E587+E588</f>
        <v>16976.16</v>
      </c>
      <c r="F589" s="73" t="n">
        <f aca="false">F586+F587+F588</f>
        <v>7544.97</v>
      </c>
      <c r="G589" s="74" t="n">
        <f aca="false">F589*100/E589</f>
        <v>44.4445033505811</v>
      </c>
      <c r="H589" s="64"/>
    </row>
    <row r="590" customFormat="false" ht="25" hidden="false" customHeight="false" outlineLevel="0" collapsed="false">
      <c r="B590" s="6" t="s">
        <v>162</v>
      </c>
      <c r="C590" s="61" t="s">
        <v>163</v>
      </c>
      <c r="D590" s="22"/>
      <c r="E590" s="38"/>
      <c r="F590" s="38"/>
      <c r="G590" s="39"/>
      <c r="H590" s="64"/>
    </row>
    <row r="591" customFormat="false" ht="15" hidden="false" customHeight="false" outlineLevel="0" collapsed="false">
      <c r="B591" s="4"/>
      <c r="C591" s="24"/>
      <c r="D591" s="24" t="s">
        <v>10</v>
      </c>
      <c r="E591" s="38" t="n">
        <f aca="false">E597+E618</f>
        <v>0</v>
      </c>
      <c r="F591" s="38" t="n">
        <v>0</v>
      </c>
      <c r="G591" s="39" t="n">
        <v>0</v>
      </c>
      <c r="H591" s="64"/>
    </row>
    <row r="592" customFormat="false" ht="15" hidden="false" customHeight="false" outlineLevel="0" collapsed="false">
      <c r="B592" s="4"/>
      <c r="C592" s="24"/>
      <c r="D592" s="24" t="s">
        <v>11</v>
      </c>
      <c r="E592" s="38" t="n">
        <f aca="false">E598+E619</f>
        <v>0</v>
      </c>
      <c r="F592" s="38" t="n">
        <f aca="false">F598+F619</f>
        <v>0</v>
      </c>
      <c r="G592" s="39" t="n">
        <v>0</v>
      </c>
      <c r="H592" s="64"/>
    </row>
    <row r="593" customFormat="false" ht="15" hidden="false" customHeight="false" outlineLevel="0" collapsed="false">
      <c r="B593" s="4"/>
      <c r="C593" s="24"/>
      <c r="D593" s="24" t="s">
        <v>12</v>
      </c>
      <c r="E593" s="38" t="n">
        <f aca="false">E599+E620</f>
        <v>6650.29</v>
      </c>
      <c r="F593" s="38" t="n">
        <f aca="false">F599+F620</f>
        <v>2713.43</v>
      </c>
      <c r="G593" s="39" t="n">
        <f aca="false">F593/E593*100</f>
        <v>40.8016793252625</v>
      </c>
      <c r="H593" s="64"/>
    </row>
    <row r="594" customFormat="false" ht="15" hidden="false" customHeight="false" outlineLevel="0" collapsed="false">
      <c r="B594" s="4"/>
      <c r="C594" s="24"/>
      <c r="D594" s="25" t="s">
        <v>14</v>
      </c>
      <c r="E594" s="62" t="n">
        <f aca="false">SUM(E591:E593)</f>
        <v>6650.29</v>
      </c>
      <c r="F594" s="62" t="n">
        <f aca="false">SUM(F591:F593)</f>
        <v>2713.43</v>
      </c>
      <c r="G594" s="63" t="n">
        <f aca="false">F594/E594*100</f>
        <v>40.8016793252625</v>
      </c>
      <c r="H594" s="64"/>
    </row>
    <row r="595" customFormat="false" ht="15" hidden="false" customHeight="false" outlineLevel="0" collapsed="false">
      <c r="B595" s="4"/>
      <c r="C595" s="24"/>
      <c r="D595" s="24"/>
      <c r="E595" s="38"/>
      <c r="F595" s="38"/>
      <c r="G595" s="39"/>
      <c r="H595" s="64"/>
    </row>
    <row r="596" customFormat="false" ht="36.7" hidden="false" customHeight="false" outlineLevel="0" collapsed="false">
      <c r="B596" s="6" t="s">
        <v>164</v>
      </c>
      <c r="C596" s="7" t="s">
        <v>165</v>
      </c>
      <c r="D596" s="22"/>
      <c r="E596" s="38"/>
      <c r="F596" s="38"/>
      <c r="G596" s="39"/>
      <c r="H596" s="64"/>
    </row>
    <row r="597" customFormat="false" ht="15" hidden="false" customHeight="false" outlineLevel="0" collapsed="false">
      <c r="B597" s="4"/>
      <c r="C597" s="24"/>
      <c r="D597" s="24" t="s">
        <v>10</v>
      </c>
      <c r="E597" s="38" t="n">
        <f aca="false">E602</f>
        <v>0</v>
      </c>
      <c r="F597" s="38" t="n">
        <f aca="false">F602+F608</f>
        <v>0</v>
      </c>
      <c r="G597" s="39" t="n">
        <f aca="false">E597-F597</f>
        <v>0</v>
      </c>
      <c r="H597" s="64"/>
    </row>
    <row r="598" customFormat="false" ht="15" hidden="false" customHeight="false" outlineLevel="0" collapsed="false">
      <c r="B598" s="4"/>
      <c r="C598" s="24"/>
      <c r="D598" s="24" t="s">
        <v>11</v>
      </c>
      <c r="E598" s="38" t="n">
        <f aca="false">E603+E609+E614</f>
        <v>0</v>
      </c>
      <c r="F598" s="38" t="n">
        <f aca="false">F603+F609+F614</f>
        <v>0</v>
      </c>
      <c r="G598" s="39" t="n">
        <f aca="false">E598-F598</f>
        <v>0</v>
      </c>
      <c r="H598" s="64"/>
    </row>
    <row r="599" customFormat="false" ht="15" hidden="false" customHeight="false" outlineLevel="0" collapsed="false">
      <c r="B599" s="4"/>
      <c r="C599" s="24"/>
      <c r="D599" s="24" t="s">
        <v>12</v>
      </c>
      <c r="E599" s="38" t="n">
        <f aca="false">E604+E610+E615</f>
        <v>662.11</v>
      </c>
      <c r="F599" s="38" t="n">
        <f aca="false">F604+F610+F615</f>
        <v>294.1</v>
      </c>
      <c r="G599" s="39" t="n">
        <f aca="false">F599*100/E599</f>
        <v>44.4186011387836</v>
      </c>
      <c r="H599" s="64"/>
    </row>
    <row r="600" customFormat="false" ht="15" hidden="false" customHeight="false" outlineLevel="0" collapsed="false">
      <c r="B600" s="4"/>
      <c r="C600" s="24"/>
      <c r="D600" s="25" t="s">
        <v>14</v>
      </c>
      <c r="E600" s="62" t="n">
        <f aca="false">SUM(E597:E599)</f>
        <v>662.11</v>
      </c>
      <c r="F600" s="62" t="n">
        <f aca="false">SUM(F597:F599)</f>
        <v>294.1</v>
      </c>
      <c r="G600" s="63" t="n">
        <f aca="false">F600*100/E600</f>
        <v>44.4186011387836</v>
      </c>
      <c r="H600" s="64"/>
    </row>
    <row r="601" customFormat="false" ht="117.75" hidden="false" customHeight="true" outlineLevel="0" collapsed="false">
      <c r="B601" s="4"/>
      <c r="C601" s="33" t="s">
        <v>166</v>
      </c>
      <c r="D601" s="24"/>
      <c r="E601" s="38"/>
      <c r="F601" s="38"/>
      <c r="G601" s="39"/>
      <c r="H601" s="64"/>
    </row>
    <row r="602" customFormat="false" ht="15" hidden="false" customHeight="false" outlineLevel="0" collapsed="false">
      <c r="B602" s="4"/>
      <c r="C602" s="33"/>
      <c r="D602" s="24" t="s">
        <v>10</v>
      </c>
      <c r="E602" s="38" t="n">
        <v>0</v>
      </c>
      <c r="F602" s="38" t="n">
        <v>0</v>
      </c>
      <c r="G602" s="39" t="n">
        <v>0</v>
      </c>
      <c r="H602" s="64"/>
    </row>
    <row r="603" customFormat="false" ht="15" hidden="false" customHeight="false" outlineLevel="0" collapsed="false">
      <c r="B603" s="4"/>
      <c r="C603" s="24"/>
      <c r="D603" s="24" t="s">
        <v>11</v>
      </c>
      <c r="E603" s="38" t="n">
        <v>0</v>
      </c>
      <c r="F603" s="38" t="n">
        <v>0</v>
      </c>
      <c r="G603" s="39" t="n">
        <v>0</v>
      </c>
      <c r="H603" s="64"/>
    </row>
    <row r="604" customFormat="false" ht="15" hidden="false" customHeight="false" outlineLevel="0" collapsed="false">
      <c r="B604" s="4"/>
      <c r="C604" s="24"/>
      <c r="D604" s="24" t="s">
        <v>12</v>
      </c>
      <c r="E604" s="38" t="n">
        <v>20.5</v>
      </c>
      <c r="F604" s="38" t="n">
        <v>9.9</v>
      </c>
      <c r="G604" s="39" t="n">
        <v>0</v>
      </c>
      <c r="H604" s="64"/>
    </row>
    <row r="605" customFormat="false" ht="15" hidden="false" customHeight="false" outlineLevel="0" collapsed="false">
      <c r="B605" s="4"/>
      <c r="C605" s="24"/>
      <c r="D605" s="25" t="s">
        <v>14</v>
      </c>
      <c r="E605" s="62" t="n">
        <f aca="false">SUM(E602:E604)</f>
        <v>20.5</v>
      </c>
      <c r="F605" s="62" t="n">
        <f aca="false">SUM(F602:F604)</f>
        <v>9.9</v>
      </c>
      <c r="G605" s="63" t="n">
        <v>0</v>
      </c>
      <c r="H605" s="64"/>
    </row>
    <row r="606" customFormat="false" ht="15" hidden="false" customHeight="false" outlineLevel="0" collapsed="false">
      <c r="B606" s="4"/>
      <c r="C606" s="24"/>
      <c r="D606" s="24"/>
      <c r="E606" s="38"/>
      <c r="F606" s="38"/>
      <c r="G606" s="39"/>
      <c r="H606" s="64"/>
    </row>
    <row r="607" customFormat="false" ht="95.3" hidden="false" customHeight="false" outlineLevel="0" collapsed="false">
      <c r="B607" s="4"/>
      <c r="C607" s="33" t="s">
        <v>167</v>
      </c>
      <c r="D607" s="22"/>
      <c r="E607" s="38"/>
      <c r="F607" s="38"/>
      <c r="G607" s="39"/>
      <c r="H607" s="64"/>
    </row>
    <row r="608" customFormat="false" ht="15" hidden="false" customHeight="false" outlineLevel="0" collapsed="false">
      <c r="B608" s="4"/>
      <c r="C608" s="24"/>
      <c r="D608" s="24" t="s">
        <v>10</v>
      </c>
      <c r="E608" s="38" t="n">
        <f aca="false">E613</f>
        <v>0</v>
      </c>
      <c r="F608" s="38" t="n">
        <f aca="false">F613</f>
        <v>0</v>
      </c>
      <c r="G608" s="39" t="n">
        <v>0</v>
      </c>
      <c r="H608" s="64"/>
    </row>
    <row r="609" customFormat="false" ht="15" hidden="false" customHeight="false" outlineLevel="0" collapsed="false">
      <c r="B609" s="4"/>
      <c r="C609" s="24"/>
      <c r="D609" s="24" t="s">
        <v>11</v>
      </c>
      <c r="E609" s="38" t="n">
        <v>0</v>
      </c>
      <c r="F609" s="38" t="n">
        <f aca="false">F614</f>
        <v>0</v>
      </c>
      <c r="G609" s="39" t="n">
        <v>0</v>
      </c>
      <c r="H609" s="64"/>
    </row>
    <row r="610" customFormat="false" ht="15" hidden="false" customHeight="false" outlineLevel="0" collapsed="false">
      <c r="B610" s="4"/>
      <c r="C610" s="24"/>
      <c r="D610" s="24" t="s">
        <v>12</v>
      </c>
      <c r="E610" s="38" t="n">
        <v>512.31</v>
      </c>
      <c r="F610" s="38" t="n">
        <v>284.2</v>
      </c>
      <c r="G610" s="39" t="n">
        <f aca="false">F610*100/E610</f>
        <v>55.4742245905799</v>
      </c>
      <c r="H610" s="64"/>
    </row>
    <row r="611" customFormat="false" ht="15" hidden="false" customHeight="false" outlineLevel="0" collapsed="false">
      <c r="B611" s="4"/>
      <c r="C611" s="24"/>
      <c r="D611" s="25" t="s">
        <v>14</v>
      </c>
      <c r="E611" s="62" t="n">
        <f aca="false">SUM(E608:E610)</f>
        <v>512.31</v>
      </c>
      <c r="F611" s="62" t="n">
        <f aca="false">SUM(F608:F610)</f>
        <v>284.2</v>
      </c>
      <c r="G611" s="63" t="n">
        <f aca="false">F611/E611*100</f>
        <v>55.4742245905799</v>
      </c>
      <c r="H611" s="64"/>
    </row>
    <row r="612" customFormat="false" ht="71.85" hidden="false" customHeight="false" outlineLevel="0" collapsed="false">
      <c r="B612" s="4"/>
      <c r="C612" s="33" t="s">
        <v>168</v>
      </c>
      <c r="D612" s="24"/>
      <c r="E612" s="38"/>
      <c r="F612" s="38"/>
      <c r="G612" s="39"/>
      <c r="H612" s="64"/>
    </row>
    <row r="613" customFormat="false" ht="15" hidden="false" customHeight="false" outlineLevel="0" collapsed="false">
      <c r="B613" s="4"/>
      <c r="C613" s="33"/>
      <c r="D613" s="24" t="s">
        <v>10</v>
      </c>
      <c r="E613" s="38" t="n">
        <v>0</v>
      </c>
      <c r="F613" s="38" t="n">
        <v>0</v>
      </c>
      <c r="G613" s="39" t="n">
        <f aca="false">E613-F613</f>
        <v>0</v>
      </c>
      <c r="H613" s="64"/>
    </row>
    <row r="614" customFormat="false" ht="15" hidden="false" customHeight="false" outlineLevel="0" collapsed="false">
      <c r="B614" s="4"/>
      <c r="C614" s="24"/>
      <c r="D614" s="24" t="s">
        <v>11</v>
      </c>
      <c r="E614" s="38" t="n">
        <v>0</v>
      </c>
      <c r="F614" s="38" t="n">
        <v>0</v>
      </c>
      <c r="G614" s="39" t="n">
        <v>0</v>
      </c>
      <c r="H614" s="64"/>
    </row>
    <row r="615" customFormat="false" ht="15" hidden="false" customHeight="false" outlineLevel="0" collapsed="false">
      <c r="B615" s="4"/>
      <c r="C615" s="24"/>
      <c r="D615" s="24" t="s">
        <v>12</v>
      </c>
      <c r="E615" s="38" t="n">
        <v>129.3</v>
      </c>
      <c r="F615" s="38" t="n">
        <v>0</v>
      </c>
      <c r="G615" s="39" t="n">
        <f aca="false">F615/E615*100</f>
        <v>0</v>
      </c>
      <c r="H615" s="64"/>
    </row>
    <row r="616" customFormat="false" ht="15" hidden="false" customHeight="false" outlineLevel="0" collapsed="false">
      <c r="B616" s="4"/>
      <c r="C616" s="24"/>
      <c r="D616" s="25" t="s">
        <v>14</v>
      </c>
      <c r="E616" s="62" t="n">
        <f aca="false">SUM(E613:E615)</f>
        <v>129.3</v>
      </c>
      <c r="F616" s="62" t="n">
        <f aca="false">SUM(F613:F615)</f>
        <v>0</v>
      </c>
      <c r="G616" s="63" t="n">
        <f aca="false">F616/E616*100</f>
        <v>0</v>
      </c>
      <c r="H616" s="64"/>
    </row>
    <row r="617" customFormat="false" ht="60.15" hidden="false" customHeight="false" outlineLevel="0" collapsed="false">
      <c r="B617" s="6" t="s">
        <v>169</v>
      </c>
      <c r="C617" s="7" t="s">
        <v>170</v>
      </c>
      <c r="D617" s="22"/>
      <c r="E617" s="38"/>
      <c r="F617" s="38"/>
      <c r="G617" s="39"/>
      <c r="H617" s="64"/>
    </row>
    <row r="618" customFormat="false" ht="15" hidden="false" customHeight="false" outlineLevel="0" collapsed="false">
      <c r="B618" s="4"/>
      <c r="C618" s="24"/>
      <c r="D618" s="24" t="s">
        <v>10</v>
      </c>
      <c r="E618" s="38" t="n">
        <f aca="false">E623</f>
        <v>0</v>
      </c>
      <c r="F618" s="38" t="n">
        <f aca="false">F623</f>
        <v>0</v>
      </c>
      <c r="G618" s="39" t="n">
        <v>0</v>
      </c>
      <c r="H618" s="64"/>
    </row>
    <row r="619" customFormat="false" ht="15" hidden="false" customHeight="false" outlineLevel="0" collapsed="false">
      <c r="B619" s="4"/>
      <c r="C619" s="24"/>
      <c r="D619" s="24" t="s">
        <v>11</v>
      </c>
      <c r="E619" s="38" t="n">
        <f aca="false">E624</f>
        <v>0</v>
      </c>
      <c r="F619" s="38" t="n">
        <f aca="false">F624</f>
        <v>0</v>
      </c>
      <c r="G619" s="39" t="n">
        <v>0</v>
      </c>
      <c r="H619" s="64"/>
    </row>
    <row r="620" customFormat="false" ht="15" hidden="false" customHeight="false" outlineLevel="0" collapsed="false">
      <c r="B620" s="4"/>
      <c r="C620" s="24"/>
      <c r="D620" s="24" t="s">
        <v>12</v>
      </c>
      <c r="E620" s="38" t="n">
        <f aca="false">E625</f>
        <v>5988.18</v>
      </c>
      <c r="F620" s="38" t="n">
        <f aca="false">F625</f>
        <v>2419.33</v>
      </c>
      <c r="G620" s="39" t="n">
        <f aca="false">F620*100/E620</f>
        <v>40.4017581301831</v>
      </c>
      <c r="H620" s="64"/>
    </row>
    <row r="621" customFormat="false" ht="15" hidden="false" customHeight="false" outlineLevel="0" collapsed="false">
      <c r="B621" s="4"/>
      <c r="C621" s="24"/>
      <c r="D621" s="25" t="s">
        <v>14</v>
      </c>
      <c r="E621" s="62" t="n">
        <f aca="false">E618+E619+E620</f>
        <v>5988.18</v>
      </c>
      <c r="F621" s="62" t="n">
        <f aca="false">F618+F619+F620</f>
        <v>2419.33</v>
      </c>
      <c r="G621" s="63" t="n">
        <f aca="false">F621/E621*100</f>
        <v>40.4017581301831</v>
      </c>
      <c r="H621" s="64"/>
    </row>
    <row r="622" customFormat="false" ht="48.4" hidden="false" customHeight="false" outlineLevel="0" collapsed="false">
      <c r="B622" s="4"/>
      <c r="C622" s="33" t="s">
        <v>171</v>
      </c>
      <c r="D622" s="24"/>
      <c r="E622" s="38"/>
      <c r="F622" s="38"/>
      <c r="G622" s="39"/>
      <c r="H622" s="64"/>
    </row>
    <row r="623" customFormat="false" ht="15" hidden="false" customHeight="false" outlineLevel="0" collapsed="false">
      <c r="B623" s="4"/>
      <c r="C623" s="24"/>
      <c r="D623" s="24" t="s">
        <v>10</v>
      </c>
      <c r="E623" s="38" t="n">
        <v>0</v>
      </c>
      <c r="F623" s="38" t="n">
        <v>0</v>
      </c>
      <c r="G623" s="39" t="n">
        <f aca="false">E623-F623</f>
        <v>0</v>
      </c>
      <c r="H623" s="64"/>
    </row>
    <row r="624" customFormat="false" ht="15" hidden="false" customHeight="false" outlineLevel="0" collapsed="false">
      <c r="B624" s="4"/>
      <c r="C624" s="24"/>
      <c r="D624" s="24" t="s">
        <v>11</v>
      </c>
      <c r="E624" s="38" t="n">
        <v>0</v>
      </c>
      <c r="F624" s="38" t="n">
        <v>0</v>
      </c>
      <c r="G624" s="39" t="n">
        <v>0</v>
      </c>
      <c r="H624" s="64"/>
    </row>
    <row r="625" customFormat="false" ht="15" hidden="false" customHeight="false" outlineLevel="0" collapsed="false">
      <c r="B625" s="4"/>
      <c r="C625" s="24"/>
      <c r="D625" s="24" t="s">
        <v>12</v>
      </c>
      <c r="E625" s="38" t="n">
        <v>5988.18</v>
      </c>
      <c r="F625" s="38" t="n">
        <v>2419.33</v>
      </c>
      <c r="G625" s="39" t="n">
        <f aca="false">F625*100/E625</f>
        <v>40.4017581301831</v>
      </c>
      <c r="H625" s="64"/>
    </row>
    <row r="626" customFormat="false" ht="15" hidden="false" customHeight="false" outlineLevel="0" collapsed="false">
      <c r="B626" s="4"/>
      <c r="C626" s="24"/>
      <c r="D626" s="25" t="s">
        <v>14</v>
      </c>
      <c r="E626" s="62" t="n">
        <f aca="false">SUM(E623:E625)</f>
        <v>5988.18</v>
      </c>
      <c r="F626" s="62" t="n">
        <f aca="false">SUM(F623:F625)</f>
        <v>2419.33</v>
      </c>
      <c r="G626" s="63" t="n">
        <f aca="false">F626*100/E626</f>
        <v>40.4017581301831</v>
      </c>
      <c r="H626" s="64"/>
    </row>
    <row r="627" customFormat="false" ht="15" hidden="false" customHeight="false" outlineLevel="0" collapsed="false">
      <c r="B627" s="4"/>
      <c r="C627" s="9"/>
      <c r="D627" s="9"/>
      <c r="E627" s="75"/>
      <c r="F627" s="75"/>
      <c r="G627" s="76"/>
      <c r="H627" s="64"/>
    </row>
    <row r="628" customFormat="false" ht="25" hidden="false" customHeight="false" outlineLevel="0" collapsed="false">
      <c r="B628" s="6" t="s">
        <v>172</v>
      </c>
      <c r="C628" s="29" t="s">
        <v>173</v>
      </c>
      <c r="D628" s="22"/>
      <c r="E628" s="38"/>
      <c r="F628" s="38"/>
      <c r="G628" s="39"/>
      <c r="H628" s="64"/>
    </row>
    <row r="629" customFormat="false" ht="15" hidden="false" customHeight="false" outlineLevel="0" collapsed="false">
      <c r="B629" s="4"/>
      <c r="C629" s="9"/>
      <c r="D629" s="9" t="s">
        <v>10</v>
      </c>
      <c r="E629" s="67" t="n">
        <f aca="false">E635+E658</f>
        <v>0</v>
      </c>
      <c r="F629" s="67" t="n">
        <f aca="false">F635+F658</f>
        <v>0</v>
      </c>
      <c r="G629" s="67" t="n">
        <v>0</v>
      </c>
      <c r="H629" s="64"/>
    </row>
    <row r="630" customFormat="false" ht="15" hidden="false" customHeight="false" outlineLevel="0" collapsed="false">
      <c r="B630" s="4"/>
      <c r="C630" s="9"/>
      <c r="D630" s="9" t="s">
        <v>11</v>
      </c>
      <c r="E630" s="67" t="n">
        <f aca="false">E636+E659</f>
        <v>0</v>
      </c>
      <c r="F630" s="67" t="n">
        <f aca="false">F636+F659</f>
        <v>0</v>
      </c>
      <c r="G630" s="67" t="n">
        <v>0</v>
      </c>
      <c r="H630" s="64"/>
    </row>
    <row r="631" customFormat="false" ht="15" hidden="false" customHeight="false" outlineLevel="0" collapsed="false">
      <c r="B631" s="4"/>
      <c r="C631" s="9"/>
      <c r="D631" s="9" t="s">
        <v>12</v>
      </c>
      <c r="E631" s="67" t="n">
        <f aca="false">E637+E660</f>
        <v>51107.09</v>
      </c>
      <c r="F631" s="67" t="n">
        <f aca="false">F637+F660</f>
        <v>19704.2</v>
      </c>
      <c r="G631" s="67" t="n">
        <f aca="false">F631*100/E631</f>
        <v>38.5547289035631</v>
      </c>
      <c r="H631" s="64"/>
    </row>
    <row r="632" customFormat="false" ht="15" hidden="false" customHeight="false" outlineLevel="0" collapsed="false">
      <c r="B632" s="4"/>
      <c r="C632" s="9"/>
      <c r="D632" s="12" t="s">
        <v>14</v>
      </c>
      <c r="E632" s="66" t="n">
        <f aca="false">SUM(E629:E631)</f>
        <v>51107.09</v>
      </c>
      <c r="F632" s="66" t="n">
        <f aca="false">SUM(F629:F631)</f>
        <v>19704.2</v>
      </c>
      <c r="G632" s="66" t="n">
        <f aca="false">F632/E632*100</f>
        <v>38.5547289035631</v>
      </c>
      <c r="H632" s="64"/>
    </row>
    <row r="633" customFormat="false" ht="15" hidden="false" customHeight="false" outlineLevel="0" collapsed="false">
      <c r="B633" s="4"/>
      <c r="C633" s="9"/>
      <c r="D633" s="9"/>
      <c r="E633" s="75"/>
      <c r="F633" s="75"/>
      <c r="G633" s="76"/>
      <c r="H633" s="64"/>
    </row>
    <row r="634" customFormat="false" ht="48.4" hidden="false" customHeight="false" outlineLevel="0" collapsed="false">
      <c r="B634" s="6" t="s">
        <v>174</v>
      </c>
      <c r="C634" s="77" t="s">
        <v>175</v>
      </c>
      <c r="D634" s="18"/>
      <c r="E634" s="75"/>
      <c r="F634" s="75"/>
      <c r="G634" s="76"/>
      <c r="H634" s="64"/>
    </row>
    <row r="635" customFormat="false" ht="15" hidden="false" customHeight="false" outlineLevel="0" collapsed="false">
      <c r="B635" s="4"/>
      <c r="C635" s="9"/>
      <c r="D635" s="9" t="s">
        <v>10</v>
      </c>
      <c r="E635" s="67" t="n">
        <f aca="false">E644+E653</f>
        <v>0</v>
      </c>
      <c r="F635" s="67" t="n">
        <v>0</v>
      </c>
      <c r="G635" s="67" t="n">
        <f aca="false">E635-F635</f>
        <v>0</v>
      </c>
      <c r="H635" s="64"/>
    </row>
    <row r="636" customFormat="false" ht="15" hidden="false" customHeight="false" outlineLevel="0" collapsed="false">
      <c r="B636" s="4"/>
      <c r="C636" s="9"/>
      <c r="D636" s="9" t="s">
        <v>11</v>
      </c>
      <c r="E636" s="67" t="n">
        <f aca="false">E645+E654</f>
        <v>0</v>
      </c>
      <c r="F636" s="67" t="n">
        <v>0</v>
      </c>
      <c r="G636" s="67" t="n">
        <f aca="false">E636-F636</f>
        <v>0</v>
      </c>
      <c r="H636" s="64"/>
    </row>
    <row r="637" customFormat="false" ht="15" hidden="false" customHeight="false" outlineLevel="0" collapsed="false">
      <c r="B637" s="4"/>
      <c r="C637" s="9"/>
      <c r="D637" s="9" t="s">
        <v>12</v>
      </c>
      <c r="E637" s="67" t="n">
        <f aca="false">E646+E655</f>
        <v>31971.43</v>
      </c>
      <c r="F637" s="67" t="n">
        <f aca="false">F646+F655</f>
        <v>11907.48</v>
      </c>
      <c r="G637" s="67" t="n">
        <f aca="false">F637/E637*100</f>
        <v>37.244127022157</v>
      </c>
      <c r="H637" s="64"/>
    </row>
    <row r="638" customFormat="false" ht="15" hidden="false" customHeight="false" outlineLevel="0" collapsed="false">
      <c r="B638" s="4"/>
      <c r="C638" s="9"/>
      <c r="D638" s="12" t="s">
        <v>14</v>
      </c>
      <c r="E638" s="66" t="n">
        <f aca="false">SUM(E635:E637)</f>
        <v>31971.43</v>
      </c>
      <c r="F638" s="66" t="n">
        <f aca="false">SUM(F635:F637)</f>
        <v>11907.48</v>
      </c>
      <c r="G638" s="66" t="n">
        <f aca="false">F638/E638*100</f>
        <v>37.244127022157</v>
      </c>
      <c r="H638" s="64"/>
    </row>
    <row r="639" customFormat="false" ht="25" hidden="false" customHeight="false" outlineLevel="0" collapsed="false">
      <c r="B639" s="4"/>
      <c r="C639" s="16" t="s">
        <v>176</v>
      </c>
      <c r="D639" s="9"/>
      <c r="E639" s="75"/>
      <c r="F639" s="75"/>
      <c r="G639" s="76"/>
      <c r="H639" s="64"/>
    </row>
    <row r="640" customFormat="false" ht="15" hidden="false" customHeight="false" outlineLevel="0" collapsed="false">
      <c r="B640" s="4"/>
      <c r="C640" s="9"/>
      <c r="D640" s="16" t="s">
        <v>177</v>
      </c>
      <c r="E640" s="75" t="n">
        <f aca="false">E841+E847+E853</f>
        <v>0</v>
      </c>
      <c r="F640" s="75" t="n">
        <f aca="false">F841+F847+F853</f>
        <v>0</v>
      </c>
      <c r="G640" s="76" t="n">
        <f aca="false">G841+G847+G853</f>
        <v>0</v>
      </c>
      <c r="H640" s="64"/>
    </row>
    <row r="641" customFormat="false" ht="48.4" hidden="false" customHeight="false" outlineLevel="0" collapsed="false">
      <c r="B641" s="4"/>
      <c r="C641" s="16" t="s">
        <v>178</v>
      </c>
      <c r="D641" s="9"/>
      <c r="E641" s="75"/>
      <c r="F641" s="75"/>
      <c r="G641" s="76"/>
      <c r="H641" s="64"/>
    </row>
    <row r="642" customFormat="false" ht="15" hidden="false" customHeight="false" outlineLevel="0" collapsed="false">
      <c r="B642" s="4"/>
      <c r="C642" s="9"/>
      <c r="D642" s="16" t="s">
        <v>177</v>
      </c>
      <c r="E642" s="75" t="n">
        <v>0</v>
      </c>
      <c r="F642" s="75" t="n">
        <v>0</v>
      </c>
      <c r="G642" s="76" t="n">
        <v>0</v>
      </c>
      <c r="H642" s="64"/>
    </row>
    <row r="643" customFormat="false" ht="36.7" hidden="false" customHeight="false" outlineLevel="0" collapsed="false">
      <c r="B643" s="4"/>
      <c r="C643" s="16" t="s">
        <v>179</v>
      </c>
      <c r="D643" s="9"/>
      <c r="E643" s="75"/>
      <c r="F643" s="75"/>
      <c r="G643" s="76"/>
      <c r="H643" s="64"/>
    </row>
    <row r="644" customFormat="false" ht="15" hidden="false" customHeight="false" outlineLevel="0" collapsed="false">
      <c r="B644" s="4"/>
      <c r="C644" s="9"/>
      <c r="D644" s="9" t="s">
        <v>10</v>
      </c>
      <c r="E644" s="67" t="n">
        <f aca="false">E851+E857+E863</f>
        <v>0</v>
      </c>
      <c r="F644" s="67" t="n">
        <f aca="false">F851+F857+F863</f>
        <v>0</v>
      </c>
      <c r="G644" s="67" t="n">
        <f aca="false">G851+G857+G863</f>
        <v>0</v>
      </c>
      <c r="H644" s="64"/>
    </row>
    <row r="645" customFormat="false" ht="15" hidden="false" customHeight="false" outlineLevel="0" collapsed="false">
      <c r="B645" s="4"/>
      <c r="C645" s="9"/>
      <c r="D645" s="9" t="s">
        <v>11</v>
      </c>
      <c r="E645" s="67" t="n">
        <f aca="false">E852+E858+E864</f>
        <v>0</v>
      </c>
      <c r="F645" s="67" t="n">
        <f aca="false">F852+F858+F864</f>
        <v>0</v>
      </c>
      <c r="G645" s="67" t="n">
        <f aca="false">G852+G858+G864</f>
        <v>0</v>
      </c>
      <c r="H645" s="64"/>
    </row>
    <row r="646" customFormat="false" ht="15" hidden="false" customHeight="false" outlineLevel="0" collapsed="false">
      <c r="B646" s="4"/>
      <c r="C646" s="9"/>
      <c r="D646" s="9" t="s">
        <v>12</v>
      </c>
      <c r="E646" s="67" t="n">
        <v>5996.88</v>
      </c>
      <c r="F646" s="67" t="n">
        <v>0</v>
      </c>
      <c r="G646" s="67" t="n">
        <v>0</v>
      </c>
      <c r="H646" s="64"/>
    </row>
    <row r="647" customFormat="false" ht="15" hidden="false" customHeight="false" outlineLevel="0" collapsed="false">
      <c r="B647" s="4"/>
      <c r="C647" s="9"/>
      <c r="D647" s="12" t="s">
        <v>14</v>
      </c>
      <c r="E647" s="66" t="n">
        <f aca="false">E644+E645+E646</f>
        <v>5996.88</v>
      </c>
      <c r="F647" s="66" t="n">
        <f aca="false">SUM(F644:F646)</f>
        <v>0</v>
      </c>
      <c r="G647" s="66" t="n">
        <v>0</v>
      </c>
      <c r="H647" s="64"/>
    </row>
    <row r="648" customFormat="false" ht="48.4" hidden="false" customHeight="false" outlineLevel="0" collapsed="false">
      <c r="B648" s="4"/>
      <c r="C648" s="16" t="s">
        <v>180</v>
      </c>
      <c r="D648" s="9"/>
      <c r="E648" s="75"/>
      <c r="F648" s="75"/>
      <c r="G648" s="76"/>
      <c r="H648" s="64"/>
    </row>
    <row r="649" customFormat="false" ht="15" hidden="false" customHeight="false" outlineLevel="0" collapsed="false">
      <c r="B649" s="4"/>
      <c r="C649" s="9"/>
      <c r="D649" s="16" t="s">
        <v>177</v>
      </c>
      <c r="E649" s="75" t="n">
        <f aca="false">E856+E862+E868</f>
        <v>0</v>
      </c>
      <c r="F649" s="75" t="n">
        <f aca="false">F856+F862+F868</f>
        <v>0</v>
      </c>
      <c r="G649" s="76" t="n">
        <f aca="false">G856+G862+G868</f>
        <v>0</v>
      </c>
      <c r="H649" s="64"/>
    </row>
    <row r="650" customFormat="false" ht="60.15" hidden="false" customHeight="false" outlineLevel="0" collapsed="false">
      <c r="B650" s="4"/>
      <c r="C650" s="16" t="s">
        <v>181</v>
      </c>
      <c r="D650" s="9"/>
      <c r="E650" s="75"/>
      <c r="F650" s="75"/>
      <c r="G650" s="76"/>
      <c r="H650" s="64"/>
    </row>
    <row r="651" customFormat="false" ht="15" hidden="false" customHeight="false" outlineLevel="0" collapsed="false">
      <c r="B651" s="4"/>
      <c r="C651" s="9"/>
      <c r="D651" s="16" t="s">
        <v>177</v>
      </c>
      <c r="E651" s="75" t="n">
        <v>0</v>
      </c>
      <c r="F651" s="75" t="n">
        <v>0</v>
      </c>
      <c r="G651" s="76" t="n">
        <f aca="false">G858+G864+G870</f>
        <v>0</v>
      </c>
      <c r="H651" s="64"/>
    </row>
    <row r="652" customFormat="false" ht="71.85" hidden="false" customHeight="false" outlineLevel="0" collapsed="false">
      <c r="B652" s="4"/>
      <c r="C652" s="16" t="s">
        <v>182</v>
      </c>
      <c r="D652" s="12"/>
      <c r="E652" s="73"/>
      <c r="F652" s="73"/>
      <c r="G652" s="74"/>
      <c r="H652" s="64"/>
    </row>
    <row r="653" customFormat="false" ht="15" hidden="false" customHeight="false" outlineLevel="0" collapsed="false">
      <c r="B653" s="4"/>
      <c r="C653" s="16"/>
      <c r="D653" s="9" t="s">
        <v>10</v>
      </c>
      <c r="E653" s="67" t="n">
        <v>0</v>
      </c>
      <c r="F653" s="67" t="n">
        <v>0</v>
      </c>
      <c r="G653" s="67" t="n">
        <v>0</v>
      </c>
      <c r="H653" s="64"/>
    </row>
    <row r="654" customFormat="false" ht="15" hidden="false" customHeight="false" outlineLevel="0" collapsed="false">
      <c r="B654" s="4"/>
      <c r="C654" s="16"/>
      <c r="D654" s="9" t="s">
        <v>11</v>
      </c>
      <c r="E654" s="67" t="n">
        <v>0</v>
      </c>
      <c r="F654" s="67" t="n">
        <v>0</v>
      </c>
      <c r="G654" s="67" t="n">
        <v>0</v>
      </c>
      <c r="H654" s="64"/>
    </row>
    <row r="655" customFormat="false" ht="15" hidden="false" customHeight="false" outlineLevel="0" collapsed="false">
      <c r="B655" s="4"/>
      <c r="C655" s="16"/>
      <c r="D655" s="9" t="s">
        <v>12</v>
      </c>
      <c r="E655" s="67" t="n">
        <v>25974.55</v>
      </c>
      <c r="F655" s="67" t="n">
        <v>11907.48</v>
      </c>
      <c r="G655" s="67" t="n">
        <f aca="false">F655*100/E655</f>
        <v>45.8428731200348</v>
      </c>
      <c r="H655" s="64"/>
    </row>
    <row r="656" customFormat="false" ht="15" hidden="false" customHeight="false" outlineLevel="0" collapsed="false">
      <c r="B656" s="4"/>
      <c r="C656" s="9"/>
      <c r="D656" s="12" t="s">
        <v>14</v>
      </c>
      <c r="E656" s="66" t="n">
        <f aca="false">E653+E654+E655</f>
        <v>25974.55</v>
      </c>
      <c r="F656" s="66" t="n">
        <f aca="false">F653+F654+F655</f>
        <v>11907.48</v>
      </c>
      <c r="G656" s="66" t="n">
        <f aca="false">F656*100/E656</f>
        <v>45.8428731200348</v>
      </c>
      <c r="H656" s="64"/>
    </row>
    <row r="657" customFormat="false" ht="48.4" hidden="false" customHeight="false" outlineLevel="0" collapsed="false">
      <c r="B657" s="6" t="s">
        <v>183</v>
      </c>
      <c r="C657" s="77" t="s">
        <v>184</v>
      </c>
      <c r="D657" s="18"/>
      <c r="E657" s="75"/>
      <c r="F657" s="75"/>
      <c r="G657" s="76"/>
      <c r="H657" s="64"/>
    </row>
    <row r="658" customFormat="false" ht="15" hidden="false" customHeight="false" outlineLevel="0" collapsed="false">
      <c r="B658" s="4"/>
      <c r="C658" s="9"/>
      <c r="D658" s="9" t="s">
        <v>10</v>
      </c>
      <c r="E658" s="75" t="n">
        <f aca="false">E663</f>
        <v>0</v>
      </c>
      <c r="F658" s="75" t="n">
        <f aca="false">F663</f>
        <v>0</v>
      </c>
      <c r="G658" s="75" t="n">
        <f aca="false">E658-F658</f>
        <v>0</v>
      </c>
      <c r="H658" s="64"/>
    </row>
    <row r="659" customFormat="false" ht="15" hidden="false" customHeight="false" outlineLevel="0" collapsed="false">
      <c r="B659" s="4"/>
      <c r="C659" s="9"/>
      <c r="D659" s="9" t="s">
        <v>11</v>
      </c>
      <c r="E659" s="75" t="n">
        <f aca="false">E664</f>
        <v>0</v>
      </c>
      <c r="F659" s="75" t="n">
        <f aca="false">F664</f>
        <v>0</v>
      </c>
      <c r="G659" s="75" t="n">
        <v>0</v>
      </c>
      <c r="H659" s="64"/>
    </row>
    <row r="660" customFormat="false" ht="15" hidden="false" customHeight="false" outlineLevel="0" collapsed="false">
      <c r="B660" s="4"/>
      <c r="C660" s="9"/>
      <c r="D660" s="9" t="s">
        <v>12</v>
      </c>
      <c r="E660" s="75" t="n">
        <v>19135.66</v>
      </c>
      <c r="F660" s="75" t="n">
        <f aca="false">F665</f>
        <v>7796.72</v>
      </c>
      <c r="G660" s="75" t="n">
        <f aca="false">F660/E660*100</f>
        <v>40.7444530264438</v>
      </c>
      <c r="H660" s="64"/>
    </row>
    <row r="661" customFormat="false" ht="15" hidden="false" customHeight="false" outlineLevel="0" collapsed="false">
      <c r="B661" s="4"/>
      <c r="C661" s="9"/>
      <c r="D661" s="12" t="s">
        <v>14</v>
      </c>
      <c r="E661" s="73" t="n">
        <f aca="false">E666</f>
        <v>19135.66</v>
      </c>
      <c r="F661" s="73" t="n">
        <f aca="false">F658+F659+F660</f>
        <v>7796.72</v>
      </c>
      <c r="G661" s="73" t="n">
        <f aca="false">F661/E661*100</f>
        <v>40.7444530264438</v>
      </c>
      <c r="H661" s="64"/>
    </row>
    <row r="662" customFormat="false" ht="25" hidden="false" customHeight="false" outlineLevel="0" collapsed="false">
      <c r="B662" s="4"/>
      <c r="C662" s="16" t="s">
        <v>185</v>
      </c>
      <c r="D662" s="12"/>
      <c r="E662" s="73"/>
      <c r="F662" s="73"/>
      <c r="G662" s="74"/>
      <c r="H662" s="64"/>
    </row>
    <row r="663" customFormat="false" ht="15" hidden="false" customHeight="false" outlineLevel="0" collapsed="false">
      <c r="B663" s="4"/>
      <c r="C663" s="9"/>
      <c r="D663" s="9" t="s">
        <v>10</v>
      </c>
      <c r="E663" s="67" t="n">
        <v>0</v>
      </c>
      <c r="F663" s="67" t="n">
        <v>0</v>
      </c>
      <c r="G663" s="67" t="n">
        <v>0</v>
      </c>
      <c r="H663" s="64"/>
    </row>
    <row r="664" customFormat="false" ht="15" hidden="false" customHeight="false" outlineLevel="0" collapsed="false">
      <c r="B664" s="4"/>
      <c r="C664" s="9"/>
      <c r="D664" s="9" t="s">
        <v>11</v>
      </c>
      <c r="E664" s="67" t="n">
        <v>0</v>
      </c>
      <c r="F664" s="67" t="n">
        <v>0</v>
      </c>
      <c r="G664" s="67" t="n">
        <v>0</v>
      </c>
      <c r="H664" s="64"/>
    </row>
    <row r="665" customFormat="false" ht="15" hidden="false" customHeight="false" outlineLevel="0" collapsed="false">
      <c r="B665" s="4"/>
      <c r="C665" s="9"/>
      <c r="D665" s="9" t="s">
        <v>12</v>
      </c>
      <c r="E665" s="67" t="n">
        <v>19135.66</v>
      </c>
      <c r="F665" s="67" t="n">
        <v>7796.72</v>
      </c>
      <c r="G665" s="67" t="n">
        <f aca="false">F665*100/E665</f>
        <v>40.7444530264438</v>
      </c>
      <c r="H665" s="64"/>
    </row>
    <row r="666" customFormat="false" ht="15" hidden="false" customHeight="false" outlineLevel="0" collapsed="false">
      <c r="B666" s="4"/>
      <c r="C666" s="9"/>
      <c r="D666" s="12" t="s">
        <v>14</v>
      </c>
      <c r="E666" s="66" t="n">
        <f aca="false">E663+E664+E665</f>
        <v>19135.66</v>
      </c>
      <c r="F666" s="66" t="n">
        <f aca="false">F663+F664+F665</f>
        <v>7796.72</v>
      </c>
      <c r="G666" s="66" t="n">
        <f aca="false">F666*100/E666</f>
        <v>40.7444530264438</v>
      </c>
      <c r="H666" s="64"/>
    </row>
    <row r="667" customFormat="false" ht="15" hidden="false" customHeight="false" outlineLevel="0" collapsed="false">
      <c r="B667" s="4"/>
      <c r="C667" s="16"/>
      <c r="D667" s="9"/>
      <c r="E667" s="75"/>
      <c r="F667" s="75"/>
      <c r="G667" s="76"/>
      <c r="H667" s="64"/>
    </row>
    <row r="668" customFormat="false" ht="25" hidden="false" customHeight="false" outlineLevel="0" collapsed="false">
      <c r="B668" s="6" t="s">
        <v>186</v>
      </c>
      <c r="C668" s="7" t="s">
        <v>187</v>
      </c>
      <c r="D668" s="24"/>
      <c r="E668" s="38"/>
      <c r="F668" s="38"/>
      <c r="G668" s="39"/>
      <c r="H668" s="64"/>
    </row>
    <row r="669" customFormat="false" ht="15" hidden="false" customHeight="false" outlineLevel="0" collapsed="false">
      <c r="B669" s="4"/>
      <c r="C669" s="16"/>
      <c r="D669" s="24" t="s">
        <v>10</v>
      </c>
      <c r="E669" s="75" t="n">
        <f aca="false">E674</f>
        <v>0</v>
      </c>
      <c r="F669" s="75" t="n">
        <f aca="false">F674</f>
        <v>0</v>
      </c>
      <c r="G669" s="76" t="n">
        <v>0</v>
      </c>
      <c r="H669" s="64"/>
    </row>
    <row r="670" customFormat="false" ht="15" hidden="false" customHeight="false" outlineLevel="0" collapsed="false">
      <c r="B670" s="4"/>
      <c r="C670" s="16"/>
      <c r="D670" s="24" t="s">
        <v>11</v>
      </c>
      <c r="E670" s="75" t="n">
        <f aca="false">E675</f>
        <v>0</v>
      </c>
      <c r="F670" s="75" t="n">
        <f aca="false">F675</f>
        <v>0</v>
      </c>
      <c r="G670" s="76" t="n">
        <v>0</v>
      </c>
      <c r="H670" s="64"/>
    </row>
    <row r="671" customFormat="false" ht="15" hidden="false" customHeight="false" outlineLevel="0" collapsed="false">
      <c r="B671" s="4"/>
      <c r="C671" s="16"/>
      <c r="D671" s="24" t="s">
        <v>12</v>
      </c>
      <c r="E671" s="75" t="n">
        <f aca="false">E676</f>
        <v>11706.71</v>
      </c>
      <c r="F671" s="75" t="n">
        <f aca="false">F676</f>
        <v>4085.32</v>
      </c>
      <c r="G671" s="76" t="n">
        <f aca="false">F671*100/E671</f>
        <v>34.8972512345484</v>
      </c>
      <c r="H671" s="64"/>
    </row>
    <row r="672" customFormat="false" ht="15" hidden="false" customHeight="false" outlineLevel="0" collapsed="false">
      <c r="B672" s="4"/>
      <c r="C672" s="16"/>
      <c r="D672" s="25" t="s">
        <v>14</v>
      </c>
      <c r="E672" s="73" t="n">
        <f aca="false">E669+E670+E671</f>
        <v>11706.71</v>
      </c>
      <c r="F672" s="73" t="n">
        <f aca="false">F669+F670+F671</f>
        <v>4085.32</v>
      </c>
      <c r="G672" s="74" t="n">
        <f aca="false">F672*100/E672</f>
        <v>34.8972512345484</v>
      </c>
      <c r="H672" s="64"/>
    </row>
    <row r="673" customFormat="false" ht="36.7" hidden="false" customHeight="false" outlineLevel="0" collapsed="false">
      <c r="B673" s="28" t="s">
        <v>188</v>
      </c>
      <c r="C673" s="15" t="s">
        <v>189</v>
      </c>
      <c r="D673" s="9"/>
      <c r="E673" s="75"/>
      <c r="F673" s="75"/>
      <c r="G673" s="76"/>
      <c r="H673" s="64"/>
    </row>
    <row r="674" customFormat="false" ht="15" hidden="false" customHeight="false" outlineLevel="0" collapsed="false">
      <c r="B674" s="4"/>
      <c r="C674" s="16"/>
      <c r="D674" s="24" t="s">
        <v>10</v>
      </c>
      <c r="E674" s="67" t="n">
        <f aca="false">E679</f>
        <v>0</v>
      </c>
      <c r="F674" s="67" t="n">
        <f aca="false">F679</f>
        <v>0</v>
      </c>
      <c r="G674" s="67" t="n">
        <v>0</v>
      </c>
      <c r="H674" s="64"/>
    </row>
    <row r="675" customFormat="false" ht="15" hidden="false" customHeight="false" outlineLevel="0" collapsed="false">
      <c r="B675" s="4"/>
      <c r="C675" s="16"/>
      <c r="D675" s="24" t="s">
        <v>11</v>
      </c>
      <c r="E675" s="67" t="n">
        <f aca="false">E680</f>
        <v>0</v>
      </c>
      <c r="F675" s="67" t="n">
        <f aca="false">F680</f>
        <v>0</v>
      </c>
      <c r="G675" s="67" t="n">
        <v>0</v>
      </c>
      <c r="H675" s="64"/>
    </row>
    <row r="676" customFormat="false" ht="15" hidden="false" customHeight="false" outlineLevel="0" collapsed="false">
      <c r="B676" s="4"/>
      <c r="C676" s="16"/>
      <c r="D676" s="24" t="s">
        <v>12</v>
      </c>
      <c r="E676" s="67" t="n">
        <f aca="false">E681</f>
        <v>11706.71</v>
      </c>
      <c r="F676" s="67" t="n">
        <f aca="false">F681</f>
        <v>4085.32</v>
      </c>
      <c r="G676" s="67" t="n">
        <f aca="false">F676*100/E676</f>
        <v>34.8972512345484</v>
      </c>
      <c r="H676" s="64"/>
    </row>
    <row r="677" customFormat="false" ht="15" hidden="false" customHeight="false" outlineLevel="0" collapsed="false">
      <c r="B677" s="4"/>
      <c r="C677" s="16"/>
      <c r="D677" s="25" t="s">
        <v>14</v>
      </c>
      <c r="E677" s="66" t="n">
        <f aca="false">E674+E675+E676</f>
        <v>11706.71</v>
      </c>
      <c r="F677" s="66" t="n">
        <f aca="false">F674+F675+F676</f>
        <v>4085.32</v>
      </c>
      <c r="G677" s="66" t="n">
        <f aca="false">F677*100/E677</f>
        <v>34.8972512345484</v>
      </c>
      <c r="H677" s="64"/>
    </row>
    <row r="678" customFormat="false" ht="71.85" hidden="false" customHeight="false" outlineLevel="0" collapsed="false">
      <c r="B678" s="4"/>
      <c r="C678" s="16" t="s">
        <v>190</v>
      </c>
      <c r="D678" s="9"/>
      <c r="E678" s="75"/>
      <c r="F678" s="75"/>
      <c r="G678" s="76"/>
      <c r="H678" s="64"/>
    </row>
    <row r="679" customFormat="false" ht="15" hidden="false" customHeight="false" outlineLevel="0" collapsed="false">
      <c r="B679" s="4"/>
      <c r="C679" s="16"/>
      <c r="D679" s="24" t="s">
        <v>10</v>
      </c>
      <c r="E679" s="67" t="n">
        <v>0</v>
      </c>
      <c r="F679" s="67" t="n">
        <v>0</v>
      </c>
      <c r="G679" s="67" t="n">
        <v>0</v>
      </c>
      <c r="H679" s="64"/>
    </row>
    <row r="680" customFormat="false" ht="15" hidden="false" customHeight="false" outlineLevel="0" collapsed="false">
      <c r="B680" s="4"/>
      <c r="C680" s="16"/>
      <c r="D680" s="24" t="s">
        <v>11</v>
      </c>
      <c r="E680" s="67" t="n">
        <v>0</v>
      </c>
      <c r="F680" s="67" t="n">
        <v>0</v>
      </c>
      <c r="G680" s="67" t="n">
        <v>0</v>
      </c>
      <c r="H680" s="64"/>
    </row>
    <row r="681" customFormat="false" ht="15" hidden="false" customHeight="false" outlineLevel="0" collapsed="false">
      <c r="B681" s="4"/>
      <c r="C681" s="16"/>
      <c r="D681" s="24" t="s">
        <v>12</v>
      </c>
      <c r="E681" s="67" t="n">
        <v>11706.71</v>
      </c>
      <c r="F681" s="67" t="n">
        <v>4085.32</v>
      </c>
      <c r="G681" s="67" t="n">
        <f aca="false">F681*100/E681</f>
        <v>34.8972512345484</v>
      </c>
      <c r="H681" s="64"/>
    </row>
    <row r="682" customFormat="false" ht="15" hidden="false" customHeight="false" outlineLevel="0" collapsed="false">
      <c r="B682" s="4"/>
      <c r="C682" s="16"/>
      <c r="D682" s="25" t="s">
        <v>14</v>
      </c>
      <c r="E682" s="66" t="n">
        <f aca="false">E679+E680+E681</f>
        <v>11706.71</v>
      </c>
      <c r="F682" s="66" t="n">
        <f aca="false">F679+F680+F681</f>
        <v>4085.32</v>
      </c>
      <c r="G682" s="66" t="n">
        <f aca="false">F682*100/E682</f>
        <v>34.8972512345484</v>
      </c>
      <c r="H682" s="64"/>
    </row>
    <row r="683" customFormat="false" ht="15" hidden="false" customHeight="false" outlineLevel="0" collapsed="false">
      <c r="B683" s="4"/>
      <c r="C683" s="16"/>
      <c r="D683" s="25"/>
      <c r="E683" s="67"/>
      <c r="F683" s="67"/>
      <c r="G683" s="67"/>
      <c r="H683" s="64"/>
    </row>
    <row r="684" customFormat="false" ht="15" hidden="false" customHeight="false" outlineLevel="0" collapsed="false">
      <c r="B684" s="4"/>
      <c r="C684" s="16"/>
      <c r="D684" s="9"/>
      <c r="E684" s="75"/>
      <c r="F684" s="75"/>
      <c r="G684" s="76"/>
      <c r="H684" s="64"/>
    </row>
    <row r="685" customFormat="false" ht="25" hidden="false" customHeight="false" outlineLevel="0" collapsed="false">
      <c r="B685" s="28" t="s">
        <v>191</v>
      </c>
      <c r="C685" s="7" t="s">
        <v>192</v>
      </c>
      <c r="D685" s="24"/>
      <c r="E685" s="38"/>
      <c r="F685" s="38"/>
      <c r="G685" s="39"/>
      <c r="H685" s="64"/>
    </row>
    <row r="686" customFormat="false" ht="15" hidden="false" customHeight="false" outlineLevel="0" collapsed="false">
      <c r="B686" s="28"/>
      <c r="C686" s="15"/>
      <c r="D686" s="24" t="s">
        <v>10</v>
      </c>
      <c r="E686" s="75" t="n">
        <f aca="false">E691</f>
        <v>0</v>
      </c>
      <c r="F686" s="75" t="n">
        <f aca="false">F691</f>
        <v>0</v>
      </c>
      <c r="G686" s="76" t="n">
        <v>0</v>
      </c>
      <c r="H686" s="64"/>
    </row>
    <row r="687" customFormat="false" ht="15" hidden="false" customHeight="false" outlineLevel="0" collapsed="false">
      <c r="B687" s="28"/>
      <c r="C687" s="15"/>
      <c r="D687" s="24" t="s">
        <v>11</v>
      </c>
      <c r="E687" s="75" t="n">
        <f aca="false">E692</f>
        <v>0</v>
      </c>
      <c r="F687" s="75" t="n">
        <f aca="false">F692</f>
        <v>0</v>
      </c>
      <c r="G687" s="76" t="n">
        <v>0</v>
      </c>
      <c r="H687" s="64"/>
    </row>
    <row r="688" customFormat="false" ht="15" hidden="false" customHeight="false" outlineLevel="0" collapsed="false">
      <c r="B688" s="28"/>
      <c r="C688" s="15"/>
      <c r="D688" s="24" t="s">
        <v>12</v>
      </c>
      <c r="E688" s="75" t="n">
        <f aca="false">E693</f>
        <v>65.14</v>
      </c>
      <c r="F688" s="75" t="n">
        <f aca="false">F693</f>
        <v>55.24</v>
      </c>
      <c r="G688" s="76" t="n">
        <f aca="false">F688*100/E688</f>
        <v>84.8019649984648</v>
      </c>
      <c r="H688" s="64"/>
    </row>
    <row r="689" customFormat="false" ht="15" hidden="false" customHeight="false" outlineLevel="0" collapsed="false">
      <c r="B689" s="28"/>
      <c r="C689" s="15"/>
      <c r="D689" s="25" t="s">
        <v>14</v>
      </c>
      <c r="E689" s="73" t="n">
        <f aca="false">E686+E687+E688</f>
        <v>65.14</v>
      </c>
      <c r="F689" s="73" t="n">
        <f aca="false">F686+F687+F688</f>
        <v>55.24</v>
      </c>
      <c r="G689" s="74" t="n">
        <f aca="false">F689*100/E689</f>
        <v>84.8019649984648</v>
      </c>
      <c r="H689" s="64"/>
    </row>
    <row r="690" customFormat="false" ht="36.7" hidden="false" customHeight="false" outlineLevel="0" collapsed="false">
      <c r="B690" s="28" t="s">
        <v>193</v>
      </c>
      <c r="C690" s="15" t="s">
        <v>194</v>
      </c>
      <c r="D690" s="9"/>
      <c r="E690" s="75"/>
      <c r="F690" s="75"/>
      <c r="G690" s="76"/>
      <c r="H690" s="64"/>
    </row>
    <row r="691" customFormat="false" ht="15" hidden="false" customHeight="false" outlineLevel="0" collapsed="false">
      <c r="B691" s="28"/>
      <c r="C691" s="15"/>
      <c r="D691" s="24" t="s">
        <v>10</v>
      </c>
      <c r="E691" s="75" t="n">
        <f aca="false">E696+E701</f>
        <v>0</v>
      </c>
      <c r="F691" s="75" t="n">
        <f aca="false">F696+F701</f>
        <v>0</v>
      </c>
      <c r="G691" s="76" t="n">
        <v>0</v>
      </c>
      <c r="H691" s="64"/>
    </row>
    <row r="692" customFormat="false" ht="15" hidden="false" customHeight="false" outlineLevel="0" collapsed="false">
      <c r="B692" s="28"/>
      <c r="C692" s="15"/>
      <c r="D692" s="24" t="s">
        <v>11</v>
      </c>
      <c r="E692" s="75" t="n">
        <f aca="false">E697+E702</f>
        <v>0</v>
      </c>
      <c r="F692" s="75" t="n">
        <f aca="false">F697+F702</f>
        <v>0</v>
      </c>
      <c r="G692" s="76" t="n">
        <v>0</v>
      </c>
      <c r="H692" s="64"/>
    </row>
    <row r="693" customFormat="false" ht="15" hidden="false" customHeight="false" outlineLevel="0" collapsed="false">
      <c r="B693" s="28"/>
      <c r="C693" s="15"/>
      <c r="D693" s="24" t="s">
        <v>12</v>
      </c>
      <c r="E693" s="75" t="n">
        <f aca="false">E698+E703+E708+E713+E718</f>
        <v>65.14</v>
      </c>
      <c r="F693" s="75" t="n">
        <f aca="false">F698+F703+F708+F713+F718</f>
        <v>55.24</v>
      </c>
      <c r="G693" s="76" t="n">
        <f aca="false">F693*100/E693</f>
        <v>84.8019649984648</v>
      </c>
      <c r="H693" s="64"/>
    </row>
    <row r="694" customFormat="false" ht="15" hidden="false" customHeight="false" outlineLevel="0" collapsed="false">
      <c r="B694" s="28"/>
      <c r="C694" s="15"/>
      <c r="D694" s="25" t="s">
        <v>14</v>
      </c>
      <c r="E694" s="73" t="n">
        <f aca="false">E691+E692+E693</f>
        <v>65.14</v>
      </c>
      <c r="F694" s="73" t="n">
        <f aca="false">F691+F692+F693</f>
        <v>55.24</v>
      </c>
      <c r="G694" s="74" t="n">
        <f aca="false">F694*100/E694</f>
        <v>84.8019649984648</v>
      </c>
      <c r="H694" s="64"/>
    </row>
    <row r="695" customFormat="false" ht="36.7" hidden="false" customHeight="false" outlineLevel="0" collapsed="false">
      <c r="B695" s="28"/>
      <c r="C695" s="16" t="s">
        <v>195</v>
      </c>
      <c r="D695" s="9"/>
      <c r="E695" s="75"/>
      <c r="F695" s="75"/>
      <c r="G695" s="76"/>
      <c r="H695" s="64"/>
    </row>
    <row r="696" customFormat="false" ht="15" hidden="false" customHeight="false" outlineLevel="0" collapsed="false">
      <c r="B696" s="28"/>
      <c r="C696" s="15"/>
      <c r="D696" s="24" t="s">
        <v>10</v>
      </c>
      <c r="E696" s="67" t="n">
        <v>0</v>
      </c>
      <c r="F696" s="67" t="n">
        <v>0</v>
      </c>
      <c r="G696" s="67" t="n">
        <v>0</v>
      </c>
      <c r="H696" s="64"/>
    </row>
    <row r="697" customFormat="false" ht="15" hidden="false" customHeight="false" outlineLevel="0" collapsed="false">
      <c r="B697" s="28"/>
      <c r="C697" s="15"/>
      <c r="D697" s="24" t="s">
        <v>11</v>
      </c>
      <c r="E697" s="67" t="n">
        <v>0</v>
      </c>
      <c r="F697" s="67" t="n">
        <v>0</v>
      </c>
      <c r="G697" s="67" t="n">
        <v>0</v>
      </c>
      <c r="H697" s="64"/>
    </row>
    <row r="698" customFormat="false" ht="15" hidden="false" customHeight="false" outlineLevel="0" collapsed="false">
      <c r="B698" s="28"/>
      <c r="C698" s="15"/>
      <c r="D698" s="24" t="s">
        <v>12</v>
      </c>
      <c r="E698" s="67" t="n">
        <v>9.9</v>
      </c>
      <c r="F698" s="67" t="n">
        <v>0</v>
      </c>
      <c r="G698" s="67" t="n">
        <f aca="false">F698*100/E698</f>
        <v>0</v>
      </c>
      <c r="H698" s="64"/>
    </row>
    <row r="699" customFormat="false" ht="15" hidden="false" customHeight="false" outlineLevel="0" collapsed="false">
      <c r="B699" s="28"/>
      <c r="C699" s="15"/>
      <c r="D699" s="25" t="s">
        <v>14</v>
      </c>
      <c r="E699" s="66" t="n">
        <f aca="false">E696+E697+E698</f>
        <v>9.9</v>
      </c>
      <c r="F699" s="66" t="n">
        <f aca="false">F696+F697+F698</f>
        <v>0</v>
      </c>
      <c r="G699" s="66" t="n">
        <f aca="false">F699*100/E699</f>
        <v>0</v>
      </c>
      <c r="H699" s="64"/>
    </row>
    <row r="700" customFormat="false" ht="48.4" hidden="false" customHeight="false" outlineLevel="0" collapsed="false">
      <c r="B700" s="28"/>
      <c r="C700" s="16" t="s">
        <v>196</v>
      </c>
      <c r="D700" s="9"/>
      <c r="E700" s="67"/>
      <c r="F700" s="67"/>
      <c r="G700" s="67"/>
      <c r="H700" s="64"/>
    </row>
    <row r="701" customFormat="false" ht="15" hidden="false" customHeight="false" outlineLevel="0" collapsed="false">
      <c r="B701" s="28"/>
      <c r="C701" s="15"/>
      <c r="D701" s="24" t="s">
        <v>10</v>
      </c>
      <c r="E701" s="67" t="n">
        <v>0</v>
      </c>
      <c r="F701" s="67" t="n">
        <v>0</v>
      </c>
      <c r="G701" s="67" t="n">
        <v>0</v>
      </c>
      <c r="H701" s="64"/>
    </row>
    <row r="702" customFormat="false" ht="15" hidden="false" customHeight="false" outlineLevel="0" collapsed="false">
      <c r="B702" s="28"/>
      <c r="C702" s="15"/>
      <c r="D702" s="24" t="s">
        <v>11</v>
      </c>
      <c r="E702" s="67" t="n">
        <v>0</v>
      </c>
      <c r="F702" s="67" t="n">
        <v>0</v>
      </c>
      <c r="G702" s="67" t="n">
        <v>0</v>
      </c>
      <c r="H702" s="64"/>
    </row>
    <row r="703" customFormat="false" ht="15" hidden="false" customHeight="false" outlineLevel="0" collapsed="false">
      <c r="B703" s="4"/>
      <c r="C703" s="16"/>
      <c r="D703" s="24" t="s">
        <v>12</v>
      </c>
      <c r="E703" s="67" t="n">
        <v>3.77</v>
      </c>
      <c r="F703" s="67" t="n">
        <v>3.77</v>
      </c>
      <c r="G703" s="67" t="n">
        <v>0</v>
      </c>
      <c r="H703" s="64"/>
    </row>
    <row r="704" customFormat="false" ht="15" hidden="false" customHeight="false" outlineLevel="0" collapsed="false">
      <c r="B704" s="4"/>
      <c r="C704" s="16"/>
      <c r="D704" s="25" t="s">
        <v>14</v>
      </c>
      <c r="E704" s="66" t="n">
        <f aca="false">E701+E702+E703</f>
        <v>3.77</v>
      </c>
      <c r="F704" s="66" t="n">
        <f aca="false">F701+F702+F703</f>
        <v>3.77</v>
      </c>
      <c r="G704" s="66" t="n">
        <v>0</v>
      </c>
      <c r="H704" s="64"/>
    </row>
    <row r="705" customFormat="false" ht="48.4" hidden="false" customHeight="false" outlineLevel="0" collapsed="false">
      <c r="B705" s="4"/>
      <c r="C705" s="16" t="s">
        <v>197</v>
      </c>
      <c r="D705" s="25"/>
      <c r="E705" s="66"/>
      <c r="F705" s="66"/>
      <c r="G705" s="66"/>
      <c r="H705" s="64"/>
    </row>
    <row r="706" customFormat="false" ht="15" hidden="false" customHeight="false" outlineLevel="0" collapsed="false">
      <c r="B706" s="4"/>
      <c r="C706" s="16"/>
      <c r="D706" s="24" t="s">
        <v>10</v>
      </c>
      <c r="E706" s="67" t="n">
        <v>0</v>
      </c>
      <c r="F706" s="67" t="n">
        <v>0</v>
      </c>
      <c r="G706" s="67" t="n">
        <v>0</v>
      </c>
      <c r="H706" s="64"/>
    </row>
    <row r="707" customFormat="false" ht="15" hidden="false" customHeight="false" outlineLevel="0" collapsed="false">
      <c r="B707" s="4"/>
      <c r="C707" s="16"/>
      <c r="D707" s="24" t="s">
        <v>11</v>
      </c>
      <c r="E707" s="67" t="n">
        <v>0</v>
      </c>
      <c r="F707" s="67" t="n">
        <v>0</v>
      </c>
      <c r="G707" s="67" t="n">
        <v>0</v>
      </c>
      <c r="H707" s="64"/>
    </row>
    <row r="708" customFormat="false" ht="15" hidden="false" customHeight="false" outlineLevel="0" collapsed="false">
      <c r="B708" s="4"/>
      <c r="C708" s="16"/>
      <c r="D708" s="24" t="s">
        <v>12</v>
      </c>
      <c r="E708" s="67" t="n">
        <v>3.77</v>
      </c>
      <c r="F708" s="67" t="n">
        <v>3.77</v>
      </c>
      <c r="G708" s="67" t="n">
        <v>0</v>
      </c>
      <c r="H708" s="64"/>
    </row>
    <row r="709" customFormat="false" ht="15" hidden="false" customHeight="false" outlineLevel="0" collapsed="false">
      <c r="B709" s="4"/>
      <c r="C709" s="16"/>
      <c r="D709" s="25" t="s">
        <v>14</v>
      </c>
      <c r="E709" s="66" t="n">
        <f aca="false">E706+E707+E708</f>
        <v>3.77</v>
      </c>
      <c r="F709" s="66" t="n">
        <f aca="false">F706+F707+F708</f>
        <v>3.77</v>
      </c>
      <c r="G709" s="66" t="n">
        <v>0</v>
      </c>
      <c r="H709" s="64"/>
    </row>
    <row r="710" customFormat="false" ht="48.4" hidden="false" customHeight="false" outlineLevel="0" collapsed="false">
      <c r="B710" s="4"/>
      <c r="C710" s="16" t="s">
        <v>198</v>
      </c>
      <c r="D710" s="25"/>
      <c r="E710" s="66"/>
      <c r="F710" s="66"/>
      <c r="G710" s="66"/>
      <c r="H710" s="64"/>
    </row>
    <row r="711" customFormat="false" ht="15" hidden="false" customHeight="false" outlineLevel="0" collapsed="false">
      <c r="B711" s="4"/>
      <c r="C711" s="16"/>
      <c r="D711" s="24" t="s">
        <v>10</v>
      </c>
      <c r="E711" s="67" t="n">
        <v>0</v>
      </c>
      <c r="F711" s="67" t="n">
        <v>0</v>
      </c>
      <c r="G711" s="67" t="n">
        <v>0</v>
      </c>
      <c r="H711" s="64"/>
    </row>
    <row r="712" customFormat="false" ht="15" hidden="false" customHeight="false" outlineLevel="0" collapsed="false">
      <c r="B712" s="4"/>
      <c r="C712" s="16"/>
      <c r="D712" s="24" t="s">
        <v>11</v>
      </c>
      <c r="E712" s="67" t="n">
        <v>0</v>
      </c>
      <c r="F712" s="67" t="n">
        <v>0</v>
      </c>
      <c r="G712" s="67" t="n">
        <v>0</v>
      </c>
      <c r="H712" s="64"/>
    </row>
    <row r="713" customFormat="false" ht="15" hidden="false" customHeight="false" outlineLevel="0" collapsed="false">
      <c r="B713" s="4"/>
      <c r="C713" s="16"/>
      <c r="D713" s="24" t="s">
        <v>12</v>
      </c>
      <c r="E713" s="67" t="n">
        <v>47.7</v>
      </c>
      <c r="F713" s="67" t="n">
        <v>47.7</v>
      </c>
      <c r="G713" s="67" t="n">
        <v>0</v>
      </c>
      <c r="H713" s="64"/>
    </row>
    <row r="714" customFormat="false" ht="15" hidden="false" customHeight="false" outlineLevel="0" collapsed="false">
      <c r="B714" s="4"/>
      <c r="C714" s="16"/>
      <c r="D714" s="25" t="s">
        <v>14</v>
      </c>
      <c r="E714" s="66" t="n">
        <f aca="false">E711+E712+E713</f>
        <v>47.7</v>
      </c>
      <c r="F714" s="66" t="n">
        <f aca="false">F711+F712+F713</f>
        <v>47.7</v>
      </c>
      <c r="G714" s="66" t="n">
        <v>0</v>
      </c>
      <c r="H714" s="64"/>
    </row>
    <row r="715" customFormat="false" ht="71.85" hidden="false" customHeight="false" outlineLevel="0" collapsed="false">
      <c r="B715" s="4"/>
      <c r="C715" s="16" t="s">
        <v>199</v>
      </c>
      <c r="D715" s="25"/>
      <c r="E715" s="66"/>
      <c r="F715" s="66"/>
      <c r="G715" s="66"/>
      <c r="H715" s="64"/>
    </row>
    <row r="716" customFormat="false" ht="15" hidden="false" customHeight="false" outlineLevel="0" collapsed="false">
      <c r="B716" s="4"/>
      <c r="C716" s="16"/>
      <c r="D716" s="24" t="s">
        <v>10</v>
      </c>
      <c r="E716" s="67" t="n">
        <v>0</v>
      </c>
      <c r="F716" s="67" t="n">
        <v>0</v>
      </c>
      <c r="G716" s="67" t="n">
        <v>0</v>
      </c>
      <c r="H716" s="64"/>
    </row>
    <row r="717" customFormat="false" ht="15" hidden="false" customHeight="false" outlineLevel="0" collapsed="false">
      <c r="B717" s="4"/>
      <c r="C717" s="16"/>
      <c r="D717" s="24" t="s">
        <v>11</v>
      </c>
      <c r="E717" s="67" t="n">
        <v>0</v>
      </c>
      <c r="F717" s="67" t="n">
        <v>0</v>
      </c>
      <c r="G717" s="67" t="n">
        <v>0</v>
      </c>
      <c r="H717" s="64"/>
    </row>
    <row r="718" customFormat="false" ht="15" hidden="false" customHeight="false" outlineLevel="0" collapsed="false">
      <c r="B718" s="4"/>
      <c r="C718" s="16"/>
      <c r="D718" s="24" t="s">
        <v>12</v>
      </c>
      <c r="E718" s="67" t="n">
        <v>0</v>
      </c>
      <c r="F718" s="67" t="n">
        <v>0</v>
      </c>
      <c r="G718" s="67" t="n">
        <v>0</v>
      </c>
      <c r="H718" s="64"/>
    </row>
    <row r="719" customFormat="false" ht="15" hidden="false" customHeight="false" outlineLevel="0" collapsed="false">
      <c r="B719" s="4"/>
      <c r="C719" s="16"/>
      <c r="D719" s="25" t="s">
        <v>14</v>
      </c>
      <c r="E719" s="66" t="n">
        <f aca="false">E716+E717+E718</f>
        <v>0</v>
      </c>
      <c r="F719" s="66" t="n">
        <f aca="false">F716+F717+F718</f>
        <v>0</v>
      </c>
      <c r="G719" s="66" t="n">
        <v>0</v>
      </c>
      <c r="H719" s="64"/>
    </row>
    <row r="720" customFormat="false" ht="25" hidden="false" customHeight="false" outlineLevel="0" collapsed="false">
      <c r="B720" s="28" t="s">
        <v>200</v>
      </c>
      <c r="C720" s="7" t="s">
        <v>201</v>
      </c>
      <c r="D720" s="24"/>
      <c r="E720" s="38"/>
      <c r="F720" s="38"/>
      <c r="G720" s="39"/>
      <c r="H720" s="64"/>
    </row>
    <row r="721" customFormat="false" ht="15" hidden="false" customHeight="false" outlineLevel="0" collapsed="false">
      <c r="B721" s="4"/>
      <c r="C721" s="16"/>
      <c r="D721" s="24" t="s">
        <v>10</v>
      </c>
      <c r="E721" s="67" t="n">
        <f aca="false">E727+E737+E800</f>
        <v>0</v>
      </c>
      <c r="F721" s="67" t="n">
        <f aca="false">F727+F737+F800</f>
        <v>0</v>
      </c>
      <c r="G721" s="67" t="n">
        <v>0</v>
      </c>
      <c r="H721" s="64"/>
    </row>
    <row r="722" customFormat="false" ht="15" hidden="false" customHeight="false" outlineLevel="0" collapsed="false">
      <c r="B722" s="4"/>
      <c r="C722" s="16"/>
      <c r="D722" s="24" t="s">
        <v>11</v>
      </c>
      <c r="E722" s="67" t="n">
        <f aca="false">E728+E738+E783+E801</f>
        <v>3810.14</v>
      </c>
      <c r="F722" s="67" t="n">
        <f aca="false">F728+F738+F801</f>
        <v>992.32</v>
      </c>
      <c r="G722" s="67" t="n">
        <f aca="false">F722*100/E722</f>
        <v>26.0441873526957</v>
      </c>
      <c r="H722" s="64"/>
    </row>
    <row r="723" customFormat="false" ht="15" hidden="false" customHeight="false" outlineLevel="0" collapsed="false">
      <c r="B723" s="4"/>
      <c r="C723" s="16"/>
      <c r="D723" s="24" t="s">
        <v>12</v>
      </c>
      <c r="E723" s="67" t="n">
        <f aca="false">E729+E739+E802</f>
        <v>61751.43</v>
      </c>
      <c r="F723" s="67" t="n">
        <f aca="false">F729+F739+F802</f>
        <v>21149.69</v>
      </c>
      <c r="G723" s="67" t="n">
        <f aca="false">F723*100/E723</f>
        <v>34.2497169701171</v>
      </c>
      <c r="H723" s="64"/>
    </row>
    <row r="724" customFormat="false" ht="15" hidden="false" customHeight="false" outlineLevel="0" collapsed="false">
      <c r="B724" s="4"/>
      <c r="C724" s="16"/>
      <c r="D724" s="24" t="s">
        <v>13</v>
      </c>
      <c r="E724" s="67" t="n">
        <f aca="false">E740</f>
        <v>455</v>
      </c>
      <c r="F724" s="67" t="n">
        <f aca="false">F740</f>
        <v>10</v>
      </c>
      <c r="G724" s="67" t="n">
        <f aca="false">F724/E724*100</f>
        <v>2.1978021978022</v>
      </c>
      <c r="H724" s="64"/>
    </row>
    <row r="725" customFormat="false" ht="15" hidden="false" customHeight="false" outlineLevel="0" collapsed="false">
      <c r="B725" s="4"/>
      <c r="C725" s="16"/>
      <c r="D725" s="25" t="s">
        <v>14</v>
      </c>
      <c r="E725" s="66" t="n">
        <f aca="false">E721+E722+E723+E724</f>
        <v>66016.57</v>
      </c>
      <c r="F725" s="66" t="n">
        <f aca="false">F721+F722+F723+F724</f>
        <v>22152.01</v>
      </c>
      <c r="G725" s="66" t="n">
        <f aca="false">F725*100/E725</f>
        <v>33.5552271194944</v>
      </c>
      <c r="H725" s="64"/>
    </row>
    <row r="726" customFormat="false" ht="25" hidden="false" customHeight="false" outlineLevel="0" collapsed="false">
      <c r="B726" s="28" t="s">
        <v>202</v>
      </c>
      <c r="C726" s="15" t="s">
        <v>203</v>
      </c>
      <c r="D726" s="9"/>
      <c r="E726" s="75"/>
      <c r="F726" s="75"/>
      <c r="G726" s="76"/>
      <c r="H726" s="64"/>
    </row>
    <row r="727" customFormat="false" ht="15" hidden="false" customHeight="false" outlineLevel="0" collapsed="false">
      <c r="B727" s="4"/>
      <c r="C727" s="16"/>
      <c r="D727" s="24" t="s">
        <v>10</v>
      </c>
      <c r="E727" s="67" t="n">
        <f aca="false">E732</f>
        <v>0</v>
      </c>
      <c r="F727" s="67" t="n">
        <f aca="false">F732</f>
        <v>0</v>
      </c>
      <c r="G727" s="67" t="n">
        <v>0</v>
      </c>
      <c r="H727" s="64"/>
    </row>
    <row r="728" customFormat="false" ht="15" hidden="false" customHeight="false" outlineLevel="0" collapsed="false">
      <c r="B728" s="4"/>
      <c r="C728" s="16"/>
      <c r="D728" s="24" t="s">
        <v>11</v>
      </c>
      <c r="E728" s="67" t="n">
        <f aca="false">E733</f>
        <v>954.01</v>
      </c>
      <c r="F728" s="67" t="n">
        <f aca="false">F733</f>
        <v>954.01</v>
      </c>
      <c r="G728" s="67" t="n">
        <f aca="false">F728*100/E728</f>
        <v>100</v>
      </c>
      <c r="H728" s="64"/>
    </row>
    <row r="729" customFormat="false" ht="15" hidden="false" customHeight="false" outlineLevel="0" collapsed="false">
      <c r="B729" s="4"/>
      <c r="C729" s="16"/>
      <c r="D729" s="24" t="s">
        <v>12</v>
      </c>
      <c r="E729" s="67" t="n">
        <f aca="false">E734</f>
        <v>129.59</v>
      </c>
      <c r="F729" s="67" t="n">
        <f aca="false">F734</f>
        <v>50.21</v>
      </c>
      <c r="G729" s="67" t="n">
        <f aca="false">F729*100/E729</f>
        <v>38.7452735550583</v>
      </c>
      <c r="H729" s="64"/>
    </row>
    <row r="730" customFormat="false" ht="15" hidden="false" customHeight="false" outlineLevel="0" collapsed="false">
      <c r="B730" s="4"/>
      <c r="C730" s="16"/>
      <c r="D730" s="25" t="s">
        <v>14</v>
      </c>
      <c r="E730" s="66" t="n">
        <f aca="false">E727+E728+E729</f>
        <v>1083.6</v>
      </c>
      <c r="F730" s="66" t="n">
        <f aca="false">F727+F728+F729</f>
        <v>1004.22</v>
      </c>
      <c r="G730" s="66" t="n">
        <f aca="false">F730*100/E730</f>
        <v>92.6744186046512</v>
      </c>
      <c r="H730" s="64"/>
    </row>
    <row r="731" customFormat="false" ht="36.7" hidden="false" customHeight="false" outlineLevel="0" collapsed="false">
      <c r="B731" s="4"/>
      <c r="C731" s="16" t="s">
        <v>204</v>
      </c>
      <c r="D731" s="9"/>
      <c r="E731" s="67"/>
      <c r="F731" s="67"/>
      <c r="G731" s="67"/>
      <c r="H731" s="64"/>
    </row>
    <row r="732" customFormat="false" ht="15" hidden="false" customHeight="false" outlineLevel="0" collapsed="false">
      <c r="B732" s="4"/>
      <c r="C732" s="16"/>
      <c r="D732" s="24" t="s">
        <v>10</v>
      </c>
      <c r="E732" s="67" t="n">
        <v>0</v>
      </c>
      <c r="F732" s="67" t="n">
        <v>0</v>
      </c>
      <c r="G732" s="67" t="n">
        <v>0</v>
      </c>
      <c r="H732" s="64"/>
    </row>
    <row r="733" customFormat="false" ht="15" hidden="false" customHeight="false" outlineLevel="0" collapsed="false">
      <c r="B733" s="4"/>
      <c r="C733" s="16"/>
      <c r="D733" s="24" t="s">
        <v>11</v>
      </c>
      <c r="E733" s="67" t="n">
        <v>954.01</v>
      </c>
      <c r="F733" s="67" t="n">
        <v>954.01</v>
      </c>
      <c r="G733" s="67" t="n">
        <f aca="false">F733*100/E733</f>
        <v>100</v>
      </c>
      <c r="H733" s="64"/>
    </row>
    <row r="734" customFormat="false" ht="15" hidden="false" customHeight="false" outlineLevel="0" collapsed="false">
      <c r="B734" s="4"/>
      <c r="C734" s="16"/>
      <c r="D734" s="24" t="s">
        <v>12</v>
      </c>
      <c r="E734" s="67" t="n">
        <v>129.59</v>
      </c>
      <c r="F734" s="67" t="n">
        <v>50.21</v>
      </c>
      <c r="G734" s="67" t="n">
        <f aca="false">F734*100/E734</f>
        <v>38.7452735550583</v>
      </c>
      <c r="H734" s="64"/>
    </row>
    <row r="735" customFormat="false" ht="15" hidden="false" customHeight="false" outlineLevel="0" collapsed="false">
      <c r="B735" s="4"/>
      <c r="C735" s="16"/>
      <c r="D735" s="25" t="s">
        <v>14</v>
      </c>
      <c r="E735" s="66" t="n">
        <f aca="false">E732+E733+E734</f>
        <v>1083.6</v>
      </c>
      <c r="F735" s="66" t="n">
        <f aca="false">F732+F733+F734</f>
        <v>1004.22</v>
      </c>
      <c r="G735" s="66" t="n">
        <f aca="false">F735*100/E735</f>
        <v>92.6744186046512</v>
      </c>
      <c r="H735" s="64"/>
    </row>
    <row r="736" customFormat="false" ht="25" hidden="false" customHeight="false" outlineLevel="0" collapsed="false">
      <c r="B736" s="28" t="s">
        <v>205</v>
      </c>
      <c r="C736" s="15" t="s">
        <v>206</v>
      </c>
      <c r="D736" s="9"/>
      <c r="E736" s="75"/>
      <c r="F736" s="75"/>
      <c r="G736" s="76"/>
      <c r="H736" s="64"/>
    </row>
    <row r="737" customFormat="false" ht="15" hidden="false" customHeight="false" outlineLevel="0" collapsed="false">
      <c r="B737" s="4"/>
      <c r="C737" s="16"/>
      <c r="D737" s="24" t="s">
        <v>10</v>
      </c>
      <c r="E737" s="67" t="n">
        <f aca="false">E743+E748+E753+E758+E764</f>
        <v>0</v>
      </c>
      <c r="F737" s="67" t="n">
        <f aca="false">F743+F748+F753+F758+F764</f>
        <v>0</v>
      </c>
      <c r="G737" s="67" t="n">
        <v>0</v>
      </c>
      <c r="H737" s="64"/>
    </row>
    <row r="738" customFormat="false" ht="15" hidden="false" customHeight="false" outlineLevel="0" collapsed="false">
      <c r="B738" s="4"/>
      <c r="C738" s="16"/>
      <c r="D738" s="24" t="s">
        <v>11</v>
      </c>
      <c r="E738" s="67" t="n">
        <f aca="false">E744+E749+E754+E759+E765+E771+E777</f>
        <v>2856.13</v>
      </c>
      <c r="F738" s="67" t="n">
        <f aca="false">F744+F749+F754+F759+F765+F771+F777</f>
        <v>38.31</v>
      </c>
      <c r="G738" s="67" t="n">
        <f aca="false">F738/E738*100</f>
        <v>1.34132549988971</v>
      </c>
      <c r="H738" s="64"/>
    </row>
    <row r="739" customFormat="false" ht="15" hidden="false" customHeight="false" outlineLevel="0" collapsed="false">
      <c r="B739" s="4"/>
      <c r="C739" s="16"/>
      <c r="D739" s="24" t="s">
        <v>12</v>
      </c>
      <c r="E739" s="67" t="n">
        <f aca="false">E745+E750+E755+E760+E766+E772+E778</f>
        <v>23420.46</v>
      </c>
      <c r="F739" s="67" t="n">
        <f aca="false">F745+F750+F755+F760+F766+F772+F778</f>
        <v>5804.53</v>
      </c>
      <c r="G739" s="67" t="n">
        <f aca="false">F739*100/E739</f>
        <v>24.7840136359405</v>
      </c>
      <c r="H739" s="64"/>
    </row>
    <row r="740" customFormat="false" ht="15" hidden="false" customHeight="false" outlineLevel="0" collapsed="false">
      <c r="B740" s="4"/>
      <c r="C740" s="16"/>
      <c r="D740" s="24" t="s">
        <v>13</v>
      </c>
      <c r="E740" s="67" t="n">
        <f aca="false">E761+E767+E773</f>
        <v>455</v>
      </c>
      <c r="F740" s="67" t="n">
        <f aca="false">F761+F767+F773</f>
        <v>10</v>
      </c>
      <c r="G740" s="67" t="n">
        <f aca="false">F740/E740*100</f>
        <v>2.1978021978022</v>
      </c>
      <c r="H740" s="64"/>
    </row>
    <row r="741" customFormat="false" ht="15" hidden="false" customHeight="false" outlineLevel="0" collapsed="false">
      <c r="B741" s="4"/>
      <c r="C741" s="16"/>
      <c r="D741" s="25" t="s">
        <v>14</v>
      </c>
      <c r="E741" s="66" t="n">
        <f aca="false">E737+E738+E739+E740</f>
        <v>26731.59</v>
      </c>
      <c r="F741" s="66" t="n">
        <f aca="false">F737+F738+F739+F740</f>
        <v>5852.84</v>
      </c>
      <c r="G741" s="66" t="n">
        <f aca="false">F741*100/E741</f>
        <v>21.8948442647819</v>
      </c>
      <c r="H741" s="64"/>
    </row>
    <row r="742" customFormat="false" ht="25" hidden="false" customHeight="false" outlineLevel="0" collapsed="false">
      <c r="B742" s="4"/>
      <c r="C742" s="16" t="s">
        <v>207</v>
      </c>
      <c r="D742" s="9"/>
      <c r="E742" s="75"/>
      <c r="F742" s="75"/>
      <c r="G742" s="76"/>
      <c r="H742" s="64"/>
    </row>
    <row r="743" customFormat="false" ht="15" hidden="false" customHeight="false" outlineLevel="0" collapsed="false">
      <c r="B743" s="4"/>
      <c r="C743" s="16"/>
      <c r="D743" s="24" t="s">
        <v>10</v>
      </c>
      <c r="E743" s="67" t="n">
        <v>0</v>
      </c>
      <c r="F743" s="67" t="n">
        <v>0</v>
      </c>
      <c r="G743" s="67" t="n">
        <v>0</v>
      </c>
      <c r="H743" s="64"/>
    </row>
    <row r="744" customFormat="false" ht="15" hidden="false" customHeight="false" outlineLevel="0" collapsed="false">
      <c r="B744" s="4"/>
      <c r="C744" s="16"/>
      <c r="D744" s="24" t="s">
        <v>11</v>
      </c>
      <c r="E744" s="67" t="n">
        <v>0</v>
      </c>
      <c r="F744" s="67" t="n">
        <v>0</v>
      </c>
      <c r="G744" s="67" t="n">
        <v>0</v>
      </c>
      <c r="H744" s="64"/>
    </row>
    <row r="745" customFormat="false" ht="15" hidden="false" customHeight="false" outlineLevel="0" collapsed="false">
      <c r="B745" s="4"/>
      <c r="C745" s="16"/>
      <c r="D745" s="24" t="s">
        <v>12</v>
      </c>
      <c r="E745" s="67" t="n">
        <v>7216.11</v>
      </c>
      <c r="F745" s="67" t="n">
        <v>2868.62</v>
      </c>
      <c r="G745" s="67" t="n">
        <f aca="false">F745*100/E745</f>
        <v>39.7529971134032</v>
      </c>
      <c r="H745" s="64"/>
    </row>
    <row r="746" customFormat="false" ht="15" hidden="false" customHeight="false" outlineLevel="0" collapsed="false">
      <c r="B746" s="4"/>
      <c r="C746" s="16"/>
      <c r="D746" s="25" t="s">
        <v>14</v>
      </c>
      <c r="E746" s="66" t="n">
        <f aca="false">E743+E744+E745</f>
        <v>7216.11</v>
      </c>
      <c r="F746" s="66" t="n">
        <f aca="false">F743+F744+F745</f>
        <v>2868.62</v>
      </c>
      <c r="G746" s="66" t="n">
        <f aca="false">F746*100/E746</f>
        <v>39.7529971134032</v>
      </c>
      <c r="H746" s="64"/>
    </row>
    <row r="747" customFormat="false" ht="25" hidden="false" customHeight="false" outlineLevel="0" collapsed="false">
      <c r="B747" s="4"/>
      <c r="C747" s="16" t="s">
        <v>208</v>
      </c>
      <c r="D747" s="9"/>
      <c r="E747" s="75"/>
      <c r="F747" s="75"/>
      <c r="G747" s="76"/>
      <c r="H747" s="64"/>
    </row>
    <row r="748" customFormat="false" ht="15" hidden="false" customHeight="false" outlineLevel="0" collapsed="false">
      <c r="B748" s="4"/>
      <c r="C748" s="16"/>
      <c r="D748" s="24" t="s">
        <v>10</v>
      </c>
      <c r="E748" s="67" t="n">
        <v>0</v>
      </c>
      <c r="F748" s="67" t="n">
        <v>0</v>
      </c>
      <c r="G748" s="67" t="n">
        <v>0</v>
      </c>
      <c r="H748" s="64"/>
    </row>
    <row r="749" customFormat="false" ht="15" hidden="false" customHeight="false" outlineLevel="0" collapsed="false">
      <c r="B749" s="4"/>
      <c r="C749" s="16"/>
      <c r="D749" s="24" t="s">
        <v>11</v>
      </c>
      <c r="E749" s="67" t="n">
        <v>0</v>
      </c>
      <c r="F749" s="67" t="n">
        <v>0</v>
      </c>
      <c r="G749" s="67" t="n">
        <v>0</v>
      </c>
      <c r="H749" s="64"/>
    </row>
    <row r="750" customFormat="false" ht="15" hidden="false" customHeight="false" outlineLevel="0" collapsed="false">
      <c r="B750" s="4"/>
      <c r="C750" s="16"/>
      <c r="D750" s="24" t="s">
        <v>12</v>
      </c>
      <c r="E750" s="67" t="n">
        <v>365.64</v>
      </c>
      <c r="F750" s="67" t="n">
        <v>9.9</v>
      </c>
      <c r="G750" s="67" t="n">
        <f aca="false">F750*100/E750</f>
        <v>2.70758122743682</v>
      </c>
      <c r="H750" s="64"/>
    </row>
    <row r="751" customFormat="false" ht="15" hidden="false" customHeight="false" outlineLevel="0" collapsed="false">
      <c r="B751" s="4"/>
      <c r="C751" s="16"/>
      <c r="D751" s="25" t="s">
        <v>14</v>
      </c>
      <c r="E751" s="66" t="n">
        <f aca="false">E748+E749+E750</f>
        <v>365.64</v>
      </c>
      <c r="F751" s="66" t="n">
        <f aca="false">F748+F749+F750</f>
        <v>9.9</v>
      </c>
      <c r="G751" s="66" t="n">
        <f aca="false">F751*100/E751</f>
        <v>2.70758122743682</v>
      </c>
      <c r="H751" s="64"/>
    </row>
    <row r="752" customFormat="false" ht="36.7" hidden="false" customHeight="false" outlineLevel="0" collapsed="false">
      <c r="B752" s="4"/>
      <c r="C752" s="16" t="s">
        <v>209</v>
      </c>
      <c r="D752" s="9"/>
      <c r="E752" s="75"/>
      <c r="F752" s="75"/>
      <c r="G752" s="76"/>
      <c r="H752" s="64"/>
    </row>
    <row r="753" customFormat="false" ht="15" hidden="false" customHeight="false" outlineLevel="0" collapsed="false">
      <c r="B753" s="4"/>
      <c r="C753" s="16"/>
      <c r="D753" s="24" t="s">
        <v>10</v>
      </c>
      <c r="E753" s="67" t="n">
        <v>0</v>
      </c>
      <c r="F753" s="67" t="n">
        <v>0</v>
      </c>
      <c r="G753" s="67" t="n">
        <v>0</v>
      </c>
      <c r="H753" s="64"/>
    </row>
    <row r="754" customFormat="false" ht="15" hidden="false" customHeight="false" outlineLevel="0" collapsed="false">
      <c r="B754" s="4"/>
      <c r="C754" s="16"/>
      <c r="D754" s="24" t="s">
        <v>11</v>
      </c>
      <c r="E754" s="67" t="n">
        <v>0</v>
      </c>
      <c r="F754" s="67" t="n">
        <v>0</v>
      </c>
      <c r="G754" s="67" t="n">
        <v>0</v>
      </c>
      <c r="H754" s="64"/>
    </row>
    <row r="755" customFormat="false" ht="15" hidden="false" customHeight="false" outlineLevel="0" collapsed="false">
      <c r="B755" s="4"/>
      <c r="C755" s="16"/>
      <c r="D755" s="24" t="s">
        <v>12</v>
      </c>
      <c r="E755" s="67" t="n">
        <v>124.49</v>
      </c>
      <c r="F755" s="67" t="n">
        <v>9.61</v>
      </c>
      <c r="G755" s="67" t="n">
        <f aca="false">F755*100/E755</f>
        <v>7.71949554181059</v>
      </c>
      <c r="H755" s="64"/>
    </row>
    <row r="756" customFormat="false" ht="15" hidden="false" customHeight="false" outlineLevel="0" collapsed="false">
      <c r="B756" s="4"/>
      <c r="C756" s="16"/>
      <c r="D756" s="25" t="s">
        <v>14</v>
      </c>
      <c r="E756" s="66" t="n">
        <f aca="false">E753+E754+E755</f>
        <v>124.49</v>
      </c>
      <c r="F756" s="66" t="n">
        <f aca="false">F753+F754+F755</f>
        <v>9.61</v>
      </c>
      <c r="G756" s="66" t="n">
        <f aca="false">F756*100/E756</f>
        <v>7.71949554181059</v>
      </c>
      <c r="H756" s="64"/>
    </row>
    <row r="757" customFormat="false" ht="25" hidden="false" customHeight="false" outlineLevel="0" collapsed="false">
      <c r="B757" s="4"/>
      <c r="C757" s="16" t="s">
        <v>210</v>
      </c>
      <c r="D757" s="9"/>
      <c r="E757" s="75"/>
      <c r="F757" s="75"/>
      <c r="G757" s="76"/>
      <c r="H757" s="64"/>
    </row>
    <row r="758" customFormat="false" ht="15" hidden="false" customHeight="false" outlineLevel="0" collapsed="false">
      <c r="B758" s="4"/>
      <c r="C758" s="16"/>
      <c r="D758" s="24" t="s">
        <v>10</v>
      </c>
      <c r="E758" s="67" t="n">
        <v>0</v>
      </c>
      <c r="F758" s="67" t="n">
        <v>0</v>
      </c>
      <c r="G758" s="67" t="n">
        <v>0</v>
      </c>
      <c r="H758" s="64"/>
    </row>
    <row r="759" customFormat="false" ht="15" hidden="false" customHeight="false" outlineLevel="0" collapsed="false">
      <c r="B759" s="4"/>
      <c r="C759" s="16"/>
      <c r="D759" s="24" t="s">
        <v>11</v>
      </c>
      <c r="E759" s="67" t="n">
        <v>1719.9</v>
      </c>
      <c r="F759" s="67" t="n">
        <v>38.31</v>
      </c>
      <c r="G759" s="67" t="n">
        <v>0</v>
      </c>
      <c r="H759" s="64"/>
    </row>
    <row r="760" customFormat="false" ht="15" hidden="false" customHeight="false" outlineLevel="0" collapsed="false">
      <c r="B760" s="4"/>
      <c r="C760" s="16"/>
      <c r="D760" s="24" t="s">
        <v>12</v>
      </c>
      <c r="E760" s="67" t="n">
        <v>14914.22</v>
      </c>
      <c r="F760" s="67" t="n">
        <v>2616.4</v>
      </c>
      <c r="G760" s="67" t="n">
        <f aca="false">F760*100/E760</f>
        <v>17.5429891740902</v>
      </c>
      <c r="H760" s="64"/>
    </row>
    <row r="761" customFormat="false" ht="15" hidden="false" customHeight="false" outlineLevel="0" collapsed="false">
      <c r="B761" s="4"/>
      <c r="C761" s="16"/>
      <c r="D761" s="24" t="s">
        <v>13</v>
      </c>
      <c r="E761" s="67" t="n">
        <v>0</v>
      </c>
      <c r="F761" s="67" t="n">
        <v>0</v>
      </c>
      <c r="G761" s="67" t="n">
        <v>0</v>
      </c>
      <c r="H761" s="64"/>
    </row>
    <row r="762" customFormat="false" ht="15" hidden="false" customHeight="false" outlineLevel="0" collapsed="false">
      <c r="B762" s="4"/>
      <c r="C762" s="16"/>
      <c r="D762" s="25" t="s">
        <v>14</v>
      </c>
      <c r="E762" s="66" t="n">
        <f aca="false">E758+E759+E760+E761</f>
        <v>16634.12</v>
      </c>
      <c r="F762" s="66" t="n">
        <f aca="false">F758+F759+F760+F761</f>
        <v>2654.71</v>
      </c>
      <c r="G762" s="66" t="n">
        <f aca="false">F762*100/E762</f>
        <v>15.9594255662458</v>
      </c>
      <c r="H762" s="64"/>
    </row>
    <row r="763" customFormat="false" ht="48.4" hidden="false" customHeight="false" outlineLevel="0" collapsed="false">
      <c r="B763" s="4"/>
      <c r="C763" s="16" t="s">
        <v>211</v>
      </c>
      <c r="D763" s="9"/>
      <c r="E763" s="75"/>
      <c r="F763" s="75"/>
      <c r="G763" s="76"/>
      <c r="H763" s="64"/>
    </row>
    <row r="764" customFormat="false" ht="15" hidden="false" customHeight="false" outlineLevel="0" collapsed="false">
      <c r="B764" s="4"/>
      <c r="C764" s="16"/>
      <c r="D764" s="24" t="s">
        <v>10</v>
      </c>
      <c r="E764" s="67" t="n">
        <v>0</v>
      </c>
      <c r="F764" s="67" t="n">
        <v>0</v>
      </c>
      <c r="G764" s="67" t="n">
        <v>0</v>
      </c>
      <c r="H764" s="64"/>
    </row>
    <row r="765" customFormat="false" ht="15" hidden="false" customHeight="false" outlineLevel="0" collapsed="false">
      <c r="B765" s="4"/>
      <c r="C765" s="16"/>
      <c r="D765" s="24" t="s">
        <v>11</v>
      </c>
      <c r="E765" s="67" t="n">
        <v>1136.23</v>
      </c>
      <c r="F765" s="67" t="n">
        <v>0</v>
      </c>
      <c r="G765" s="67" t="n">
        <f aca="false">F765*100/E765</f>
        <v>0</v>
      </c>
      <c r="H765" s="64"/>
    </row>
    <row r="766" customFormat="false" ht="15" hidden="false" customHeight="false" outlineLevel="0" collapsed="false">
      <c r="B766" s="4"/>
      <c r="C766" s="16"/>
      <c r="D766" s="24" t="s">
        <v>12</v>
      </c>
      <c r="E766" s="67" t="n">
        <v>500</v>
      </c>
      <c r="F766" s="67" t="n">
        <v>0</v>
      </c>
      <c r="G766" s="67" t="n">
        <f aca="false">F766*100/E766</f>
        <v>0</v>
      </c>
      <c r="H766" s="64"/>
    </row>
    <row r="767" customFormat="false" ht="15" hidden="false" customHeight="false" outlineLevel="0" collapsed="false">
      <c r="B767" s="4"/>
      <c r="C767" s="16"/>
      <c r="D767" s="24" t="s">
        <v>13</v>
      </c>
      <c r="E767" s="67" t="n">
        <v>445</v>
      </c>
      <c r="F767" s="67" t="n">
        <v>0</v>
      </c>
      <c r="G767" s="67" t="n">
        <f aca="false">F767/E767*100</f>
        <v>0</v>
      </c>
      <c r="H767" s="64"/>
    </row>
    <row r="768" customFormat="false" ht="15" hidden="false" customHeight="false" outlineLevel="0" collapsed="false">
      <c r="B768" s="4"/>
      <c r="C768" s="16"/>
      <c r="D768" s="25" t="s">
        <v>14</v>
      </c>
      <c r="E768" s="66" t="n">
        <f aca="false">E764+E765+E766+E767</f>
        <v>2081.23</v>
      </c>
      <c r="F768" s="66" t="n">
        <f aca="false">F764+F765+F766+F767</f>
        <v>0</v>
      </c>
      <c r="G768" s="66" t="n">
        <f aca="false">F768*100/E768</f>
        <v>0</v>
      </c>
      <c r="H768" s="64"/>
    </row>
    <row r="769" customFormat="false" ht="48.4" hidden="false" customHeight="false" outlineLevel="0" collapsed="false">
      <c r="B769" s="4"/>
      <c r="C769" s="16" t="s">
        <v>212</v>
      </c>
      <c r="D769" s="25"/>
      <c r="E769" s="66"/>
      <c r="F769" s="66"/>
      <c r="G769" s="66"/>
      <c r="H769" s="64"/>
    </row>
    <row r="770" customFormat="false" ht="15" hidden="false" customHeight="false" outlineLevel="0" collapsed="false">
      <c r="B770" s="4"/>
      <c r="C770" s="16"/>
      <c r="D770" s="52" t="s">
        <v>10</v>
      </c>
      <c r="E770" s="67" t="n">
        <v>0</v>
      </c>
      <c r="F770" s="67" t="n">
        <v>0</v>
      </c>
      <c r="G770" s="67" t="n">
        <v>0</v>
      </c>
      <c r="H770" s="64"/>
    </row>
    <row r="771" customFormat="false" ht="15" hidden="false" customHeight="false" outlineLevel="0" collapsed="false">
      <c r="B771" s="4"/>
      <c r="C771" s="16"/>
      <c r="D771" s="24" t="s">
        <v>11</v>
      </c>
      <c r="E771" s="67" t="n">
        <v>0</v>
      </c>
      <c r="F771" s="67" t="n">
        <v>0</v>
      </c>
      <c r="G771" s="67" t="n">
        <v>0</v>
      </c>
      <c r="H771" s="64"/>
    </row>
    <row r="772" customFormat="false" ht="15" hidden="false" customHeight="false" outlineLevel="0" collapsed="false">
      <c r="B772" s="4"/>
      <c r="C772" s="16"/>
      <c r="D772" s="52" t="s">
        <v>12</v>
      </c>
      <c r="E772" s="67" t="n">
        <v>300</v>
      </c>
      <c r="F772" s="67" t="n">
        <v>300</v>
      </c>
      <c r="G772" s="67" t="n">
        <f aca="false">F772*100/E772</f>
        <v>100</v>
      </c>
      <c r="H772" s="64"/>
    </row>
    <row r="773" customFormat="false" ht="15" hidden="false" customHeight="false" outlineLevel="0" collapsed="false">
      <c r="B773" s="4"/>
      <c r="C773" s="16"/>
      <c r="D773" s="24" t="s">
        <v>13</v>
      </c>
      <c r="E773" s="67" t="n">
        <v>10</v>
      </c>
      <c r="F773" s="67" t="n">
        <v>10</v>
      </c>
      <c r="G773" s="67" t="n">
        <f aca="false">F773*100/E773</f>
        <v>100</v>
      </c>
      <c r="H773" s="64"/>
    </row>
    <row r="774" customFormat="false" ht="15" hidden="false" customHeight="false" outlineLevel="0" collapsed="false">
      <c r="B774" s="4"/>
      <c r="C774" s="16"/>
      <c r="D774" s="78" t="s">
        <v>14</v>
      </c>
      <c r="E774" s="66" t="n">
        <f aca="false">E770+E771+E772+E773</f>
        <v>310</v>
      </c>
      <c r="F774" s="66" t="n">
        <f aca="false">F770+F771+F772+F773</f>
        <v>310</v>
      </c>
      <c r="G774" s="66" t="n">
        <f aca="false">F774*100/E774</f>
        <v>100</v>
      </c>
      <c r="H774" s="64"/>
    </row>
    <row r="775" customFormat="false" ht="36.7" hidden="false" customHeight="false" outlineLevel="0" collapsed="false">
      <c r="B775" s="4"/>
      <c r="C775" s="16" t="s">
        <v>213</v>
      </c>
      <c r="D775" s="25"/>
      <c r="E775" s="66"/>
      <c r="F775" s="66"/>
      <c r="G775" s="66"/>
      <c r="H775" s="64"/>
    </row>
    <row r="776" customFormat="false" ht="15" hidden="false" customHeight="false" outlineLevel="0" collapsed="false">
      <c r="B776" s="4"/>
      <c r="C776" s="16"/>
      <c r="D776" s="79" t="s">
        <v>10</v>
      </c>
      <c r="E776" s="67" t="n">
        <v>0</v>
      </c>
      <c r="F776" s="67" t="n">
        <v>0</v>
      </c>
      <c r="G776" s="67" t="n">
        <v>0</v>
      </c>
      <c r="H776" s="64"/>
    </row>
    <row r="777" customFormat="false" ht="15" hidden="false" customHeight="false" outlineLevel="0" collapsed="false">
      <c r="B777" s="4"/>
      <c r="C777" s="16"/>
      <c r="D777" s="52" t="s">
        <v>11</v>
      </c>
      <c r="E777" s="67" t="n">
        <v>0</v>
      </c>
      <c r="F777" s="67" t="n">
        <v>0</v>
      </c>
      <c r="G777" s="67" t="n">
        <v>0</v>
      </c>
      <c r="H777" s="64"/>
    </row>
    <row r="778" customFormat="false" ht="15" hidden="false" customHeight="false" outlineLevel="0" collapsed="false">
      <c r="B778" s="4"/>
      <c r="C778" s="16"/>
      <c r="D778" s="80" t="s">
        <v>12</v>
      </c>
      <c r="E778" s="67" t="n">
        <v>0</v>
      </c>
      <c r="F778" s="67" t="n">
        <v>0</v>
      </c>
      <c r="G778" s="67" t="n">
        <v>0</v>
      </c>
      <c r="H778" s="64"/>
    </row>
    <row r="779" customFormat="false" ht="15" hidden="false" customHeight="false" outlineLevel="0" collapsed="false">
      <c r="B779" s="4"/>
      <c r="C779" s="16"/>
      <c r="D779" s="52" t="s">
        <v>13</v>
      </c>
      <c r="E779" s="67" t="n">
        <v>0</v>
      </c>
      <c r="F779" s="67" t="n">
        <v>0</v>
      </c>
      <c r="G779" s="67" t="n">
        <v>0</v>
      </c>
      <c r="H779" s="64"/>
    </row>
    <row r="780" customFormat="false" ht="15" hidden="false" customHeight="false" outlineLevel="0" collapsed="false">
      <c r="B780" s="4"/>
      <c r="C780" s="16"/>
      <c r="D780" s="81" t="s">
        <v>14</v>
      </c>
      <c r="E780" s="66" t="n">
        <f aca="false">E776+E777+E778+E779</f>
        <v>0</v>
      </c>
      <c r="F780" s="66" t="n">
        <f aca="false">F776+F777+F778+F779</f>
        <v>0</v>
      </c>
      <c r="G780" s="66" t="n">
        <v>0</v>
      </c>
      <c r="H780" s="64"/>
    </row>
    <row r="781" customFormat="false" ht="60.15" hidden="false" customHeight="false" outlineLevel="0" collapsed="false">
      <c r="B781" s="28" t="s">
        <v>214</v>
      </c>
      <c r="C781" s="15" t="s">
        <v>215</v>
      </c>
      <c r="D781" s="81"/>
      <c r="E781" s="66"/>
      <c r="F781" s="66"/>
      <c r="G781" s="66"/>
      <c r="H781" s="64"/>
    </row>
    <row r="782" customFormat="false" ht="15" hidden="false" customHeight="false" outlineLevel="0" collapsed="false">
      <c r="B782" s="4"/>
      <c r="C782" s="16"/>
      <c r="D782" s="79" t="s">
        <v>10</v>
      </c>
      <c r="E782" s="67" t="n">
        <v>0</v>
      </c>
      <c r="F782" s="67" t="n">
        <v>0</v>
      </c>
      <c r="G782" s="67" t="n">
        <v>0</v>
      </c>
      <c r="H782" s="64"/>
    </row>
    <row r="783" customFormat="false" ht="15" hidden="false" customHeight="false" outlineLevel="0" collapsed="false">
      <c r="B783" s="4"/>
      <c r="C783" s="16"/>
      <c r="D783" s="80" t="s">
        <v>11</v>
      </c>
      <c r="E783" s="67" t="n">
        <v>0</v>
      </c>
      <c r="F783" s="67" t="n">
        <v>0</v>
      </c>
      <c r="G783" s="67" t="n">
        <v>0</v>
      </c>
      <c r="H783" s="64"/>
    </row>
    <row r="784" customFormat="false" ht="15" hidden="false" customHeight="false" outlineLevel="0" collapsed="false">
      <c r="B784" s="4"/>
      <c r="C784" s="16"/>
      <c r="D784" s="80" t="s">
        <v>12</v>
      </c>
      <c r="E784" s="67" t="n">
        <v>0</v>
      </c>
      <c r="F784" s="67" t="n">
        <v>0</v>
      </c>
      <c r="G784" s="67" t="n">
        <v>0</v>
      </c>
      <c r="H784" s="64"/>
    </row>
    <row r="785" customFormat="false" ht="15" hidden="false" customHeight="false" outlineLevel="0" collapsed="false">
      <c r="B785" s="4"/>
      <c r="C785" s="16"/>
      <c r="D785" s="80" t="s">
        <v>13</v>
      </c>
      <c r="E785" s="67" t="n">
        <v>0</v>
      </c>
      <c r="F785" s="67" t="n">
        <v>0</v>
      </c>
      <c r="G785" s="67" t="n">
        <v>0</v>
      </c>
      <c r="H785" s="64"/>
    </row>
    <row r="786" customFormat="false" ht="15" hidden="false" customHeight="false" outlineLevel="0" collapsed="false">
      <c r="B786" s="4"/>
      <c r="C786" s="16"/>
      <c r="D786" s="81" t="s">
        <v>14</v>
      </c>
      <c r="E786" s="66" t="n">
        <f aca="false">E782+E783+E784+E785</f>
        <v>0</v>
      </c>
      <c r="F786" s="66" t="n">
        <f aca="false">F782+F783+F784+F785</f>
        <v>0</v>
      </c>
      <c r="G786" s="66" t="n">
        <v>0</v>
      </c>
      <c r="H786" s="64"/>
    </row>
    <row r="787" customFormat="false" ht="36.7" hidden="false" customHeight="false" outlineLevel="0" collapsed="false">
      <c r="B787" s="4"/>
      <c r="C787" s="20" t="s">
        <v>216</v>
      </c>
      <c r="D787" s="81"/>
      <c r="E787" s="66"/>
      <c r="F787" s="66"/>
      <c r="G787" s="66"/>
      <c r="H787" s="64"/>
    </row>
    <row r="788" customFormat="false" ht="15" hidden="false" customHeight="false" outlineLevel="0" collapsed="false">
      <c r="B788" s="4"/>
      <c r="C788" s="16"/>
      <c r="D788" s="79" t="s">
        <v>10</v>
      </c>
      <c r="E788" s="67" t="n">
        <v>0</v>
      </c>
      <c r="F788" s="67" t="n">
        <v>0</v>
      </c>
      <c r="G788" s="67" t="n">
        <v>0</v>
      </c>
      <c r="H788" s="64"/>
    </row>
    <row r="789" customFormat="false" ht="15" hidden="false" customHeight="false" outlineLevel="0" collapsed="false">
      <c r="B789" s="4"/>
      <c r="C789" s="16"/>
      <c r="D789" s="80" t="s">
        <v>11</v>
      </c>
      <c r="E789" s="67" t="n">
        <v>0</v>
      </c>
      <c r="F789" s="67" t="n">
        <v>0</v>
      </c>
      <c r="G789" s="67" t="n">
        <v>0</v>
      </c>
      <c r="H789" s="64"/>
    </row>
    <row r="790" customFormat="false" ht="15" hidden="false" customHeight="false" outlineLevel="0" collapsed="false">
      <c r="B790" s="4"/>
      <c r="C790" s="16"/>
      <c r="D790" s="80" t="s">
        <v>12</v>
      </c>
      <c r="E790" s="67" t="n">
        <v>0</v>
      </c>
      <c r="F790" s="67" t="n">
        <v>0</v>
      </c>
      <c r="G790" s="67" t="n">
        <v>0</v>
      </c>
      <c r="H790" s="64"/>
    </row>
    <row r="791" customFormat="false" ht="15" hidden="false" customHeight="false" outlineLevel="0" collapsed="false">
      <c r="B791" s="4"/>
      <c r="C791" s="16"/>
      <c r="D791" s="80" t="s">
        <v>13</v>
      </c>
      <c r="E791" s="67" t="n">
        <v>0</v>
      </c>
      <c r="F791" s="67" t="n">
        <v>0</v>
      </c>
      <c r="G791" s="67" t="n">
        <v>0</v>
      </c>
      <c r="H791" s="64"/>
    </row>
    <row r="792" customFormat="false" ht="15" hidden="false" customHeight="false" outlineLevel="0" collapsed="false">
      <c r="B792" s="4"/>
      <c r="C792" s="16"/>
      <c r="D792" s="81" t="s">
        <v>14</v>
      </c>
      <c r="E792" s="66" t="n">
        <f aca="false">E788+E789+E790+E791</f>
        <v>0</v>
      </c>
      <c r="F792" s="66" t="n">
        <f aca="false">F788+F789+F790+F791</f>
        <v>0</v>
      </c>
      <c r="G792" s="66" t="n">
        <v>0</v>
      </c>
      <c r="H792" s="64"/>
    </row>
    <row r="793" customFormat="false" ht="36.7" hidden="false" customHeight="false" outlineLevel="0" collapsed="false">
      <c r="B793" s="4"/>
      <c r="C793" s="20" t="s">
        <v>217</v>
      </c>
      <c r="D793" s="81"/>
      <c r="E793" s="66"/>
      <c r="F793" s="66"/>
      <c r="G793" s="66"/>
      <c r="H793" s="64"/>
    </row>
    <row r="794" customFormat="false" ht="15" hidden="false" customHeight="false" outlineLevel="0" collapsed="false">
      <c r="B794" s="4"/>
      <c r="C794" s="16"/>
      <c r="D794" s="79" t="s">
        <v>10</v>
      </c>
      <c r="E794" s="67" t="n">
        <v>0</v>
      </c>
      <c r="F794" s="67" t="n">
        <v>0</v>
      </c>
      <c r="G794" s="67" t="n">
        <v>0</v>
      </c>
      <c r="H794" s="64"/>
    </row>
    <row r="795" customFormat="false" ht="15" hidden="false" customHeight="false" outlineLevel="0" collapsed="false">
      <c r="B795" s="4"/>
      <c r="C795" s="16"/>
      <c r="D795" s="80" t="s">
        <v>11</v>
      </c>
      <c r="E795" s="67" t="n">
        <v>0</v>
      </c>
      <c r="F795" s="67" t="n">
        <v>0</v>
      </c>
      <c r="G795" s="67" t="n">
        <v>0</v>
      </c>
      <c r="H795" s="64"/>
    </row>
    <row r="796" customFormat="false" ht="15" hidden="false" customHeight="false" outlineLevel="0" collapsed="false">
      <c r="B796" s="4"/>
      <c r="C796" s="16"/>
      <c r="D796" s="80" t="s">
        <v>12</v>
      </c>
      <c r="E796" s="67" t="n">
        <v>0</v>
      </c>
      <c r="F796" s="67" t="n">
        <v>0</v>
      </c>
      <c r="G796" s="67" t="n">
        <v>0</v>
      </c>
      <c r="H796" s="64"/>
    </row>
    <row r="797" customFormat="false" ht="15" hidden="false" customHeight="false" outlineLevel="0" collapsed="false">
      <c r="B797" s="4"/>
      <c r="C797" s="16"/>
      <c r="D797" s="80" t="s">
        <v>13</v>
      </c>
      <c r="E797" s="67" t="n">
        <v>0</v>
      </c>
      <c r="F797" s="67" t="n">
        <v>0</v>
      </c>
      <c r="G797" s="67" t="n">
        <v>0</v>
      </c>
      <c r="H797" s="64"/>
    </row>
    <row r="798" customFormat="false" ht="15" hidden="false" customHeight="false" outlineLevel="0" collapsed="false">
      <c r="B798" s="4"/>
      <c r="C798" s="16"/>
      <c r="D798" s="81" t="s">
        <v>14</v>
      </c>
      <c r="E798" s="66" t="n">
        <f aca="false">E794+E795+E796+E797</f>
        <v>0</v>
      </c>
      <c r="F798" s="66" t="n">
        <f aca="false">F794+F795+F796+F797</f>
        <v>0</v>
      </c>
      <c r="G798" s="66" t="n">
        <v>0</v>
      </c>
      <c r="H798" s="64"/>
    </row>
    <row r="799" customFormat="false" ht="25" hidden="false" customHeight="false" outlineLevel="0" collapsed="false">
      <c r="B799" s="28" t="s">
        <v>218</v>
      </c>
      <c r="C799" s="15" t="s">
        <v>219</v>
      </c>
      <c r="D799" s="9"/>
      <c r="E799" s="75"/>
      <c r="F799" s="75"/>
      <c r="G799" s="76"/>
      <c r="H799" s="64"/>
    </row>
    <row r="800" customFormat="false" ht="15" hidden="false" customHeight="false" outlineLevel="0" collapsed="false">
      <c r="B800" s="4"/>
      <c r="C800" s="16"/>
      <c r="D800" s="24" t="s">
        <v>10</v>
      </c>
      <c r="E800" s="67" t="n">
        <v>0</v>
      </c>
      <c r="F800" s="67" t="n">
        <v>0</v>
      </c>
      <c r="G800" s="67" t="n">
        <v>0</v>
      </c>
      <c r="H800" s="64"/>
    </row>
    <row r="801" customFormat="false" ht="15" hidden="false" customHeight="false" outlineLevel="0" collapsed="false">
      <c r="B801" s="4"/>
      <c r="C801" s="16"/>
      <c r="D801" s="24" t="s">
        <v>11</v>
      </c>
      <c r="E801" s="67" t="n">
        <v>0</v>
      </c>
      <c r="F801" s="67" t="n">
        <v>0</v>
      </c>
      <c r="G801" s="67" t="n">
        <v>0</v>
      </c>
      <c r="H801" s="64"/>
    </row>
    <row r="802" customFormat="false" ht="15" hidden="false" customHeight="false" outlineLevel="0" collapsed="false">
      <c r="B802" s="4"/>
      <c r="C802" s="16"/>
      <c r="D802" s="24" t="s">
        <v>12</v>
      </c>
      <c r="E802" s="67" t="n">
        <f aca="false">E807</f>
        <v>38201.38</v>
      </c>
      <c r="F802" s="67" t="n">
        <f aca="false">F807</f>
        <v>15294.95</v>
      </c>
      <c r="G802" s="67" t="n">
        <f aca="false">F802*100/E802</f>
        <v>40.03768973791</v>
      </c>
      <c r="H802" s="64"/>
    </row>
    <row r="803" customFormat="false" ht="15" hidden="false" customHeight="false" outlineLevel="0" collapsed="false">
      <c r="B803" s="4"/>
      <c r="C803" s="16"/>
      <c r="D803" s="25" t="s">
        <v>14</v>
      </c>
      <c r="E803" s="66" t="n">
        <f aca="false">E800+E801+E802</f>
        <v>38201.38</v>
      </c>
      <c r="F803" s="66" t="n">
        <f aca="false">F800+F801+F802</f>
        <v>15294.95</v>
      </c>
      <c r="G803" s="66" t="n">
        <f aca="false">F803*100/E803</f>
        <v>40.03768973791</v>
      </c>
      <c r="H803" s="64"/>
    </row>
    <row r="804" customFormat="false" ht="25" hidden="false" customHeight="false" outlineLevel="0" collapsed="false">
      <c r="B804" s="4"/>
      <c r="C804" s="82" t="s">
        <v>220</v>
      </c>
      <c r="D804" s="25"/>
      <c r="E804" s="66"/>
      <c r="F804" s="66"/>
      <c r="G804" s="66"/>
      <c r="H804" s="64"/>
    </row>
    <row r="805" customFormat="false" ht="21.75" hidden="false" customHeight="true" outlineLevel="0" collapsed="false">
      <c r="B805" s="4"/>
      <c r="C805" s="82"/>
      <c r="D805" s="24" t="s">
        <v>10</v>
      </c>
      <c r="E805" s="67" t="n">
        <v>0</v>
      </c>
      <c r="F805" s="67" t="n">
        <v>0</v>
      </c>
      <c r="G805" s="67" t="n">
        <v>0</v>
      </c>
      <c r="H805" s="64"/>
    </row>
    <row r="806" customFormat="false" ht="18.75" hidden="false" customHeight="true" outlineLevel="0" collapsed="false">
      <c r="B806" s="4"/>
      <c r="C806" s="82"/>
      <c r="D806" s="24" t="s">
        <v>11</v>
      </c>
      <c r="E806" s="67" t="n">
        <v>0</v>
      </c>
      <c r="F806" s="67" t="n">
        <v>0</v>
      </c>
      <c r="G806" s="67" t="n">
        <v>0</v>
      </c>
      <c r="H806" s="64"/>
    </row>
    <row r="807" customFormat="false" ht="15" hidden="false" customHeight="false" outlineLevel="0" collapsed="false">
      <c r="B807" s="4"/>
      <c r="C807" s="16"/>
      <c r="D807" s="52" t="s">
        <v>12</v>
      </c>
      <c r="E807" s="67" t="n">
        <v>38201.38</v>
      </c>
      <c r="F807" s="67" t="n">
        <v>15294.95</v>
      </c>
      <c r="G807" s="67" t="n">
        <f aca="false">F807*100/E807</f>
        <v>40.03768973791</v>
      </c>
      <c r="H807" s="64"/>
    </row>
    <row r="808" customFormat="false" ht="15" hidden="false" customHeight="false" outlineLevel="0" collapsed="false">
      <c r="B808" s="4"/>
      <c r="C808" s="16"/>
      <c r="D808" s="25" t="s">
        <v>14</v>
      </c>
      <c r="E808" s="73" t="n">
        <f aca="false">E805+E806+E807</f>
        <v>38201.38</v>
      </c>
      <c r="F808" s="73" t="n">
        <f aca="false">F805+F806+F807</f>
        <v>15294.95</v>
      </c>
      <c r="G808" s="74" t="n">
        <f aca="false">F808*100/E808</f>
        <v>40.03768973791</v>
      </c>
      <c r="H808" s="64"/>
    </row>
    <row r="809" customFormat="false" ht="25" hidden="false" customHeight="false" outlineLevel="0" collapsed="false">
      <c r="B809" s="28" t="s">
        <v>221</v>
      </c>
      <c r="C809" s="15" t="s">
        <v>222</v>
      </c>
      <c r="D809" s="24"/>
      <c r="E809" s="38"/>
      <c r="F809" s="38"/>
      <c r="G809" s="39"/>
      <c r="H809" s="64"/>
    </row>
    <row r="810" customFormat="false" ht="15" hidden="false" customHeight="false" outlineLevel="0" collapsed="false">
      <c r="B810" s="4"/>
      <c r="C810" s="16"/>
      <c r="D810" s="24" t="s">
        <v>10</v>
      </c>
      <c r="E810" s="67" t="n">
        <f aca="false">E815+E820</f>
        <v>37846.61</v>
      </c>
      <c r="F810" s="67" t="n">
        <f aca="false">F815+F820</f>
        <v>7261.6</v>
      </c>
      <c r="G810" s="67" t="n">
        <f aca="false">F810*100/E810</f>
        <v>19.186923214523</v>
      </c>
      <c r="H810" s="64"/>
    </row>
    <row r="811" customFormat="false" ht="15" hidden="false" customHeight="false" outlineLevel="0" collapsed="false">
      <c r="B811" s="4"/>
      <c r="C811" s="16"/>
      <c r="D811" s="24" t="s">
        <v>11</v>
      </c>
      <c r="E811" s="67" t="n">
        <f aca="false">E816+E821</f>
        <v>382.29</v>
      </c>
      <c r="F811" s="67" t="n">
        <f aca="false">F816+F821</f>
        <v>73.35</v>
      </c>
      <c r="G811" s="67" t="n">
        <f aca="false">F811*100/E811</f>
        <v>19.1870046299929</v>
      </c>
      <c r="H811" s="64"/>
    </row>
    <row r="812" customFormat="false" ht="15" hidden="false" customHeight="false" outlineLevel="0" collapsed="false">
      <c r="B812" s="4"/>
      <c r="C812" s="16"/>
      <c r="D812" s="24" t="s">
        <v>12</v>
      </c>
      <c r="E812" s="67" t="n">
        <f aca="false">E817+E822</f>
        <v>38.27</v>
      </c>
      <c r="F812" s="67" t="n">
        <f aca="false">F817+F822</f>
        <v>7.34</v>
      </c>
      <c r="G812" s="67" t="n">
        <f aca="false">F812*100/E812</f>
        <v>19.1795139796185</v>
      </c>
      <c r="H812" s="64"/>
    </row>
    <row r="813" customFormat="false" ht="15" hidden="false" customHeight="false" outlineLevel="0" collapsed="false">
      <c r="B813" s="4"/>
      <c r="C813" s="16"/>
      <c r="D813" s="25" t="s">
        <v>14</v>
      </c>
      <c r="E813" s="66" t="n">
        <f aca="false">E810+E811+E812</f>
        <v>38267.17</v>
      </c>
      <c r="F813" s="66" t="n">
        <f aca="false">F810+F811+F812</f>
        <v>7342.29</v>
      </c>
      <c r="G813" s="66" t="n">
        <f aca="false">F813*100/E813</f>
        <v>19.1869166180828</v>
      </c>
      <c r="H813" s="64"/>
    </row>
    <row r="814" customFormat="false" ht="25" hidden="false" customHeight="false" outlineLevel="0" collapsed="false">
      <c r="B814" s="83"/>
      <c r="C814" s="16" t="s">
        <v>223</v>
      </c>
      <c r="D814" s="9"/>
      <c r="E814" s="67"/>
      <c r="F814" s="67"/>
      <c r="G814" s="67"/>
      <c r="H814" s="64"/>
    </row>
    <row r="815" customFormat="false" ht="15" hidden="false" customHeight="false" outlineLevel="0" collapsed="false">
      <c r="B815" s="4"/>
      <c r="C815" s="16"/>
      <c r="D815" s="24" t="s">
        <v>10</v>
      </c>
      <c r="E815" s="67" t="n">
        <v>37846.61</v>
      </c>
      <c r="F815" s="67" t="n">
        <v>7261.6</v>
      </c>
      <c r="G815" s="67" t="n">
        <f aca="false">F815*100/E815</f>
        <v>19.186923214523</v>
      </c>
      <c r="H815" s="64"/>
    </row>
    <row r="816" customFormat="false" ht="15" hidden="false" customHeight="false" outlineLevel="0" collapsed="false">
      <c r="B816" s="4"/>
      <c r="C816" s="16"/>
      <c r="D816" s="24" t="s">
        <v>11</v>
      </c>
      <c r="E816" s="67" t="n">
        <v>382.29</v>
      </c>
      <c r="F816" s="67" t="n">
        <v>73.35</v>
      </c>
      <c r="G816" s="67" t="n">
        <f aca="false">F816*100/E816</f>
        <v>19.1870046299929</v>
      </c>
      <c r="H816" s="64"/>
    </row>
    <row r="817" customFormat="false" ht="15" hidden="false" customHeight="false" outlineLevel="0" collapsed="false">
      <c r="B817" s="4"/>
      <c r="C817" s="16"/>
      <c r="D817" s="24" t="s">
        <v>12</v>
      </c>
      <c r="E817" s="67" t="n">
        <v>38.27</v>
      </c>
      <c r="F817" s="67" t="n">
        <v>7.34</v>
      </c>
      <c r="G817" s="67" t="n">
        <f aca="false">F817*100/E817</f>
        <v>19.1795139796185</v>
      </c>
      <c r="H817" s="64"/>
    </row>
    <row r="818" customFormat="false" ht="15" hidden="false" customHeight="false" outlineLevel="0" collapsed="false">
      <c r="B818" s="4"/>
      <c r="C818" s="16"/>
      <c r="D818" s="25" t="s">
        <v>14</v>
      </c>
      <c r="E818" s="66" t="n">
        <f aca="false">E815+E816+E817</f>
        <v>38267.17</v>
      </c>
      <c r="F818" s="66" t="n">
        <f aca="false">F815+F816+F817</f>
        <v>7342.29</v>
      </c>
      <c r="G818" s="66" t="n">
        <f aca="false">F818*100/E818</f>
        <v>19.1869166180828</v>
      </c>
      <c r="H818" s="64"/>
    </row>
    <row r="819" customFormat="false" ht="25" hidden="false" customHeight="false" outlineLevel="0" collapsed="false">
      <c r="B819" s="4"/>
      <c r="C819" s="16" t="s">
        <v>224</v>
      </c>
      <c r="D819" s="9"/>
      <c r="E819" s="67"/>
      <c r="F819" s="67"/>
      <c r="G819" s="67"/>
      <c r="H819" s="64"/>
    </row>
    <row r="820" customFormat="false" ht="15" hidden="false" customHeight="false" outlineLevel="0" collapsed="false">
      <c r="B820" s="4"/>
      <c r="C820" s="16"/>
      <c r="D820" s="24" t="s">
        <v>10</v>
      </c>
      <c r="E820" s="67" t="n">
        <v>0</v>
      </c>
      <c r="F820" s="67" t="n">
        <v>0</v>
      </c>
      <c r="G820" s="67" t="n">
        <v>0</v>
      </c>
      <c r="H820" s="64"/>
    </row>
    <row r="821" customFormat="false" ht="15" hidden="false" customHeight="false" outlineLevel="0" collapsed="false">
      <c r="B821" s="4"/>
      <c r="C821" s="16"/>
      <c r="D821" s="24" t="s">
        <v>11</v>
      </c>
      <c r="E821" s="67" t="n">
        <v>0</v>
      </c>
      <c r="F821" s="67" t="n">
        <v>0</v>
      </c>
      <c r="G821" s="67" t="n">
        <v>0</v>
      </c>
      <c r="H821" s="64"/>
    </row>
    <row r="822" customFormat="false" ht="15" hidden="false" customHeight="false" outlineLevel="0" collapsed="false">
      <c r="B822" s="4"/>
      <c r="C822" s="16"/>
      <c r="D822" s="24" t="s">
        <v>12</v>
      </c>
      <c r="E822" s="67" t="n">
        <v>0</v>
      </c>
      <c r="F822" s="67" t="n">
        <v>0</v>
      </c>
      <c r="G822" s="67" t="n">
        <v>0</v>
      </c>
      <c r="H822" s="64"/>
    </row>
    <row r="823" customFormat="false" ht="15" hidden="false" customHeight="false" outlineLevel="0" collapsed="false">
      <c r="B823" s="4"/>
      <c r="C823" s="16"/>
      <c r="D823" s="25" t="s">
        <v>14</v>
      </c>
      <c r="E823" s="66" t="n">
        <f aca="false">E820+E821+E822</f>
        <v>0</v>
      </c>
      <c r="F823" s="66" t="n">
        <f aca="false">F820+F821+F822</f>
        <v>0</v>
      </c>
      <c r="G823" s="66" t="n">
        <v>0</v>
      </c>
      <c r="H823" s="64"/>
    </row>
    <row r="824" customFormat="false" ht="15" hidden="false" customHeight="false" outlineLevel="0" collapsed="false">
      <c r="B824" s="4"/>
      <c r="C824" s="16"/>
      <c r="D824" s="9"/>
      <c r="E824" s="75"/>
      <c r="F824" s="75"/>
      <c r="G824" s="76"/>
      <c r="H824" s="64"/>
    </row>
    <row r="825" customFormat="false" ht="17.35" hidden="false" customHeight="false" outlineLevel="0" collapsed="false">
      <c r="B825" s="84"/>
      <c r="C825" s="85" t="s">
        <v>225</v>
      </c>
      <c r="D825" s="86"/>
      <c r="E825" s="87"/>
      <c r="F825" s="87"/>
      <c r="G825" s="87"/>
      <c r="H825" s="64"/>
    </row>
    <row r="826" customFormat="false" ht="17.35" hidden="false" customHeight="false" outlineLevel="0" collapsed="false">
      <c r="B826" s="84"/>
      <c r="C826" s="88"/>
      <c r="D826" s="89" t="s">
        <v>10</v>
      </c>
      <c r="E826" s="90" t="n">
        <f aca="false">E8+E124+E182+E248+E306+E402+E464+E556+E591+E629+E669+E686+E721+E810</f>
        <v>160031.01</v>
      </c>
      <c r="F826" s="90" t="n">
        <f aca="false">F8+F124+F182+F248+F306+F402+F464+F556+F591+F629+F669+F686+F721+F810</f>
        <v>69306.84</v>
      </c>
      <c r="G826" s="91" t="n">
        <f aca="false">F826*100/E826</f>
        <v>43.3083812943504</v>
      </c>
      <c r="H826" s="64"/>
    </row>
    <row r="827" customFormat="false" ht="17.35" hidden="false" customHeight="false" outlineLevel="0" collapsed="false">
      <c r="B827" s="84"/>
      <c r="C827" s="88"/>
      <c r="D827" s="89" t="s">
        <v>11</v>
      </c>
      <c r="E827" s="90" t="n">
        <f aca="false">E9+E125+E183+E249+E307+E403+E465+E557+E592+E630+E670+E687+E722+E811</f>
        <v>542159.05</v>
      </c>
      <c r="F827" s="90" t="n">
        <f aca="false">F9+F125+F183+F249+F307+F403+F465+F557+F592+F630+F670+F687+F722+F811</f>
        <v>250753.83</v>
      </c>
      <c r="G827" s="91" t="n">
        <f aca="false">F827*100/E827</f>
        <v>46.2509719241983</v>
      </c>
      <c r="H827" s="64"/>
    </row>
    <row r="828" customFormat="false" ht="17.35" hidden="false" customHeight="false" outlineLevel="0" collapsed="false">
      <c r="B828" s="84"/>
      <c r="C828" s="88"/>
      <c r="D828" s="89" t="s">
        <v>12</v>
      </c>
      <c r="E828" s="90" t="n">
        <f aca="false">E10+E126+E184+E250+E308+E404+E466+E558+E593+E631+E671+E688+E723+E724+E812</f>
        <v>904086.63</v>
      </c>
      <c r="F828" s="90" t="n">
        <f aca="false">F10+F126+F184+F250+F308+F404+F466+F558+F593+F631+F671+F688+F723+F724+F812</f>
        <v>389418.66</v>
      </c>
      <c r="G828" s="91" t="n">
        <f aca="false">F828*100/E828</f>
        <v>43.0731577127736</v>
      </c>
      <c r="H828" s="64"/>
      <c r="I828" s="92"/>
    </row>
    <row r="829" customFormat="false" ht="17.35" hidden="false" customHeight="false" outlineLevel="0" collapsed="false">
      <c r="B829" s="84"/>
      <c r="C829" s="88"/>
      <c r="D829" s="89" t="s">
        <v>226</v>
      </c>
      <c r="E829" s="90" t="n">
        <f aca="false">E826+E827+E828</f>
        <v>1606276.69</v>
      </c>
      <c r="F829" s="90" t="n">
        <f aca="false">F826+F827+F828</f>
        <v>709479.33</v>
      </c>
      <c r="G829" s="91" t="n">
        <f aca="false">F829*100/E829</f>
        <v>44.1691854471224</v>
      </c>
      <c r="H829" s="64"/>
    </row>
    <row r="830" customFormat="false" ht="17.35" hidden="false" customHeight="false" outlineLevel="0" collapsed="false">
      <c r="B830" s="84"/>
      <c r="C830" s="88"/>
      <c r="D830" s="89" t="s">
        <v>13</v>
      </c>
      <c r="E830" s="90" t="n">
        <f aca="false">E11+E127+E185+E406+E467</f>
        <v>42208</v>
      </c>
      <c r="F830" s="90" t="n">
        <f aca="false">F11+F127+F185+F406+F467</f>
        <v>94416</v>
      </c>
      <c r="G830" s="91" t="n">
        <f aca="false">F830*100/E830</f>
        <v>223.692191053829</v>
      </c>
      <c r="H830" s="64"/>
    </row>
    <row r="831" customFormat="false" ht="17.35" hidden="false" customHeight="false" outlineLevel="0" collapsed="false">
      <c r="B831" s="84"/>
      <c r="C831" s="88"/>
      <c r="D831" s="89" t="s">
        <v>14</v>
      </c>
      <c r="E831" s="90" t="n">
        <f aca="false">E829+E830</f>
        <v>1648484.69</v>
      </c>
      <c r="F831" s="90" t="n">
        <f aca="false">F829+F830</f>
        <v>803895.33</v>
      </c>
      <c r="G831" s="91" t="n">
        <f aca="false">F831*100/E831</f>
        <v>48.765714044939</v>
      </c>
      <c r="H831" s="64"/>
    </row>
    <row r="833" customFormat="false" ht="54" hidden="false" customHeight="true" outlineLevel="0" collapsed="false">
      <c r="C833" s="93" t="s">
        <v>227</v>
      </c>
      <c r="D833" s="93"/>
      <c r="E833" s="94" t="s">
        <v>228</v>
      </c>
      <c r="F833" s="94"/>
      <c r="G833" s="95"/>
    </row>
    <row r="834" customFormat="false" ht="14.45" hidden="false" customHeight="true" outlineLevel="0" collapsed="false">
      <c r="C834" s="96"/>
    </row>
    <row r="835" customFormat="false" ht="18" hidden="false" customHeight="true" outlineLevel="0" collapsed="false">
      <c r="C835" s="96"/>
      <c r="F835" s="96"/>
    </row>
    <row r="836" customFormat="false" ht="18.75" hidden="false" customHeight="false" outlineLevel="0" collapsed="false">
      <c r="C836" s="97"/>
    </row>
  </sheetData>
  <mergeCells count="4">
    <mergeCell ref="B2:G3"/>
    <mergeCell ref="B4:C4"/>
    <mergeCell ref="C833:D833"/>
    <mergeCell ref="E833:F833"/>
  </mergeCells>
  <printOptions headings="false" gridLines="false" gridLinesSet="true" horizontalCentered="false" verticalCentered="false"/>
  <pageMargins left="0.309027777777778" right="0.0861111111111111" top="0.107638888888889" bottom="0.0798611111111111" header="0.511811023622047" footer="0.511811023622047"/>
  <pageSetup paperSize="77" scale="100" fitToWidth="1" fitToHeight="0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763</TotalTime>
  <Application>LibreOffice/24.8.5.2$Linux_X86_64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2016-12-06T08:03:00Z</dcterms:created>
  <dc:creator>Бемм</dc:creator>
  <dc:description/>
  <dc:language>ru-RU</dc:language>
  <cp:lastModifiedBy/>
  <cp:lastPrinted>2026-07-15T11:34:23Z</cp:lastPrinted>
  <dcterms:modified xsi:type="dcterms:W3CDTF">2026-07-15T14:46:19Z</dcterms:modified>
  <cp:revision>59</cp:revision>
  <dc:subject/>
  <dc:title/>
  <cp:version>786432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