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23250" windowHeight="12000"/>
  </bookViews>
  <sheets>
    <sheet name="Доходы" sheetId="1" r:id="rId1"/>
  </sheets>
  <definedNames>
    <definedName name="__bookmark_1">Доходы!#REF!</definedName>
    <definedName name="__bookmark_2">Доходы!$A$3:$E$45</definedName>
    <definedName name="__bookmark_4">#REF!</definedName>
    <definedName name="__bookmark_6">#REF!</definedName>
    <definedName name="__bookmark_7">#REF!</definedName>
  </definedNames>
  <calcPr calcId="124519" iterate="1"/>
</workbook>
</file>

<file path=xl/calcChain.xml><?xml version="1.0" encoding="utf-8"?>
<calcChain xmlns="http://schemas.openxmlformats.org/spreadsheetml/2006/main">
  <c r="G46" i="1"/>
  <c r="G43"/>
  <c r="G42"/>
  <c r="G41"/>
  <c r="E41"/>
  <c r="G40"/>
  <c r="E40"/>
  <c r="G39"/>
  <c r="E39"/>
  <c r="G38"/>
  <c r="E38"/>
  <c r="F37"/>
  <c r="D37"/>
  <c r="G37" s="1"/>
  <c r="C37"/>
  <c r="C35" s="1"/>
  <c r="F35"/>
  <c r="G33"/>
  <c r="E33"/>
  <c r="G32"/>
  <c r="E32"/>
  <c r="G31"/>
  <c r="G30"/>
  <c r="E30"/>
  <c r="G29"/>
  <c r="G28"/>
  <c r="E28"/>
  <c r="F26"/>
  <c r="D26"/>
  <c r="C26"/>
  <c r="G25"/>
  <c r="G24"/>
  <c r="E24"/>
  <c r="F23"/>
  <c r="D23"/>
  <c r="C23"/>
  <c r="G22"/>
  <c r="E22"/>
  <c r="G21"/>
  <c r="E21"/>
  <c r="G20"/>
  <c r="E20"/>
  <c r="F19"/>
  <c r="D19"/>
  <c r="G19" s="1"/>
  <c r="C19"/>
  <c r="E19" s="1"/>
  <c r="G18"/>
  <c r="E18"/>
  <c r="G17"/>
  <c r="E17"/>
  <c r="G16"/>
  <c r="G15"/>
  <c r="E15"/>
  <c r="F14"/>
  <c r="F7" s="1"/>
  <c r="F34" s="1"/>
  <c r="D14"/>
  <c r="C14"/>
  <c r="E14" s="1"/>
  <c r="G12"/>
  <c r="E12"/>
  <c r="F11"/>
  <c r="D11"/>
  <c r="G11" s="1"/>
  <c r="C11"/>
  <c r="G10"/>
  <c r="E10"/>
  <c r="F9"/>
  <c r="D9"/>
  <c r="G9" s="1"/>
  <c r="C9"/>
  <c r="E9" s="1"/>
  <c r="D7"/>
  <c r="D34" s="1"/>
  <c r="C7" l="1"/>
  <c r="C34" s="1"/>
  <c r="G14"/>
  <c r="G23"/>
  <c r="G26"/>
  <c r="D35"/>
  <c r="D47"/>
  <c r="C47"/>
  <c r="G34"/>
  <c r="E34"/>
  <c r="F47"/>
  <c r="E37"/>
  <c r="E7"/>
  <c r="G7"/>
  <c r="E11"/>
  <c r="E23"/>
  <c r="E26"/>
  <c r="E35"/>
  <c r="G35"/>
  <c r="G47" l="1"/>
  <c r="E47"/>
</calcChain>
</file>

<file path=xl/sharedStrings.xml><?xml version="1.0" encoding="utf-8"?>
<sst xmlns="http://schemas.openxmlformats.org/spreadsheetml/2006/main" count="84" uniqueCount="80">
  <si>
    <t>КОД БЮДЖЕТНОЙ КЛАССИФИКАЦИИ</t>
  </si>
  <si>
    <t>ИСТОЧНИКИ ДОХОДОВ</t>
  </si>
  <si>
    <t>Выполнение плана, %</t>
  </si>
  <si>
    <t>НАЛОГОВЫЕ ДОХОДЫ</t>
  </si>
  <si>
    <t>в том числе:</t>
  </si>
  <si>
    <t xml:space="preserve"> 1 01 00000 00 0000 000</t>
  </si>
  <si>
    <t>НАЛОГИ НА ПРИБЫЛЬ, ДОХОДЫ</t>
  </si>
  <si>
    <t>1 01 02000 01 0000 110</t>
  </si>
  <si>
    <t>Налог на доходы физических лиц</t>
  </si>
  <si>
    <t xml:space="preserve"> 1 03 00000 00 0000 000</t>
  </si>
  <si>
    <t>НАЛОГИ НА ТОВАРЫ (РАБОТЫ, УСЛУГИ), РЕАЛИЗУЕМЫЕ НА ТЕРРИТОРИИ РОССИЙСКОЙ ФЕДЕРАЦИИ</t>
  </si>
  <si>
    <t xml:space="preserve"> 1 03 02000 01 0000 110</t>
  </si>
  <si>
    <t>Акцизы по подакцизным товарам (продукции), производимым на территории Российской Федерации</t>
  </si>
  <si>
    <t>1 05 00000 00 0000 000</t>
  </si>
  <si>
    <t>НАЛОГИ НА СОВОКУПНЫЙ ДОХОД</t>
  </si>
  <si>
    <t xml:space="preserve"> 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</si>
  <si>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</si>
  <si>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</si>
  <si>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</si>
  <si>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</si>
  <si>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</si>
  <si>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</si>
  <si>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</si>
  <si>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</si>
  <si>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</si>
  <si>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</si>
  <si>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</si>
  <si>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 xml:space="preserve"> 1 06 06032 14 0000 110</t>
  </si>
  <si>
    <t>Земельный налог с организаций, обладающих земельным участком, расположенным в границах муниципальных округов</t>
  </si>
  <si>
    <t>1 06 06042 14 0000 110</t>
  </si>
  <si>
    <t>Земельный налог с физических лиц, обладающих земельным участком, расположенным в границах муниципальных округов</t>
  </si>
  <si>
    <t>1 08 00000 00 0000 000</t>
  </si>
  <si>
    <t>ГОСУДАРСТВЕННАЯ ПОШЛИНА</t>
  </si>
  <si>
    <t>1 08 03000 01 0000 110</t>
  </si>
  <si>
    <t>Государственная пошлина по делам, рассматриваемым в судах общей юрисдикции, мировыми судьями</t>
  </si>
  <si>
    <t>НЕНАЛОГОВЫЕ ДОХОДЫ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</si>
  <si>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</si>
  <si>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</si>
  <si>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 xml:space="preserve"> 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</si>
  <si>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</si>
  <si>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</si>
  <si>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</si>
  <si>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 xml:space="preserve"> 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</si>
  <si>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</si>
  <si>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</si>
  <si>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</si>
  <si>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 xml:space="preserve"> 1 17 00000 00 0000 000</t>
  </si>
  <si>
    <t>ПРОЧИЕ НЕНАЛОГОВЫЕ ДОХОДЫ</t>
  </si>
  <si>
    <t>НАЛОГОВЫЕ И НЕНАЛОГОВЫЕ ДОХОДЫ</t>
  </si>
  <si>
    <t>2 00 00000 00 0000 000</t>
  </si>
  <si>
    <t>БЕЗВОЗМЕЗДНЫЕ ПОСТУПЛЕНИЯ</t>
  </si>
  <si>
    <t>2 02 10000 00 0000 150</t>
  </si>
  <si>
    <t>Дотации, из них:</t>
  </si>
  <si>
    <t xml:space="preserve"> 2 02 15001 00 0000 150</t>
  </si>
  <si>
    <t>Дотации на выравнивание бюджетной обеспеченности</t>
  </si>
  <si>
    <t>2 02 20000 00 0000 150</t>
  </si>
  <si>
    <t>Субсидии бюджетам бюджетной системы Российской Федерации (межбюджетные субсидии)</t>
  </si>
  <si>
    <t xml:space="preserve"> 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</si>
  <si>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</si>
  <si>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</si>
  <si>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</si>
  <si>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</si>
  <si>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</si>
  <si>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</si>
  <si>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</si>
  <si>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2 19 00 00000 0000 000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</si>
  <si>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</si>
  <si>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</si>
  <si>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</si>
  <si>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</si>
  <si>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2026 год</t>
  </si>
  <si>
    <t>Темп роста исполнения 2026 года к 2025 году, в процентах</t>
  </si>
  <si>
    <t>План Решение Совета "О бюджете Туркменского муниципального округа Ставропольского края на 2026 год и плановый период 2027 и 2028 годов" от 16 декабря 2024 года № 21 (с учётом изменений от 24 марта 2026 г. №57)</t>
  </si>
  <si>
    <t xml:space="preserve"> 1 03 03000 01 0000 110</t>
  </si>
  <si>
    <t xml:space="preserve">Туристический налог
</t>
  </si>
  <si>
    <r>
      <rPr>
        <b/>
        <sz val="12"/>
        <rFont val="Times New Roman"/>
        <family val="1"/>
        <charset val="204"/>
      </rPr>
      <t xml:space="preserve">Сведения об исполнении бюджета Туркменского муниципального округа Ставропольского края по доходам за I полугодие 2026 года в разрезе видов доходов в сравнении с запланированными значениями на 2026 год и соответствующим периодом прошлого года </t>
    </r>
    <r>
      <rPr>
        <b/>
        <sz val="14"/>
        <rFont val="Times New Roman"/>
        <family val="1"/>
        <charset val="204"/>
      </rPr>
      <t xml:space="preserve"> 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Times New Roman"/>
        <family val="1"/>
        <charset val="204"/>
      </rPr>
      <t>(тыс.рублей)</t>
    </r>
  </si>
  <si>
    <t>Отчёт за I полугодие 2025 года Отчёт об исполнении (форма 0503117)</t>
  </si>
  <si>
    <t>Отчёт за I полугодие2026 года Отчёт об исполнении (форма 0503117)</t>
  </si>
  <si>
    <t>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</si>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</sst>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#\ ##0.00_ "/>
  </numFmts>
  <fonts count="10"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5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right" wrapText="1"/>
    </xf>
    <xf numFmtId="165" fontId="5" fillId="0" borderId="7" xfId="0" applyNumberFormat="1" applyFont="1" applyBorder="1"/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right" wrapText="1"/>
    </xf>
    <xf numFmtId="165" fontId="7" fillId="0" borderId="7" xfId="0" applyNumberFormat="1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6" xfId="0" quotePrefix="1" applyFont="1" applyBorder="1" applyAlignment="1">
      <alignment horizontal="center" wrapText="1"/>
    </xf>
    <xf numFmtId="0" fontId="4" fillId="0" borderId="1" xfId="0" quotePrefix="1" applyFont="1" applyBorder="1" applyAlignment="1">
      <alignment horizontal="center" wrapText="1"/>
    </xf>
    <xf numFmtId="4" fontId="4" fillId="0" borderId="6" xfId="0" applyNumberFormat="1" applyFont="1" applyBorder="1" applyAlignment="1">
      <alignment horizontal="right" wrapText="1"/>
    </xf>
    <xf numFmtId="4" fontId="6" fillId="0" borderId="6" xfId="0" applyNumberFormat="1" applyFont="1" applyBorder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4" fontId="4" fillId="0" borderId="8" xfId="0" applyNumberFormat="1" applyFont="1" applyBorder="1" applyAlignment="1">
      <alignment horizontal="right" wrapText="1"/>
    </xf>
    <xf numFmtId="0" fontId="4" fillId="2" borderId="6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left" vertical="top" wrapText="1"/>
    </xf>
    <xf numFmtId="4" fontId="6" fillId="2" borderId="6" xfId="0" applyNumberFormat="1" applyFont="1" applyFill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165" fontId="7" fillId="2" borderId="7" xfId="0" applyNumberFormat="1" applyFont="1" applyFill="1" applyBorder="1"/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top" wrapText="1"/>
    </xf>
    <xf numFmtId="4" fontId="6" fillId="2" borderId="1" xfId="0" applyNumberFormat="1" applyFont="1" applyFill="1" applyBorder="1" applyAlignment="1">
      <alignment horizontal="right" wrapText="1"/>
    </xf>
    <xf numFmtId="164" fontId="4" fillId="2" borderId="6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vertical="top" wrapText="1"/>
    </xf>
    <xf numFmtId="4" fontId="7" fillId="2" borderId="9" xfId="0" applyNumberFormat="1" applyFont="1" applyFill="1" applyBorder="1"/>
    <xf numFmtId="164" fontId="4" fillId="0" borderId="10" xfId="0" applyNumberFormat="1" applyFont="1" applyBorder="1" applyAlignment="1">
      <alignment horizontal="right" wrapText="1"/>
    </xf>
    <xf numFmtId="165" fontId="7" fillId="0" borderId="11" xfId="0" applyNumberFormat="1" applyFont="1" applyBorder="1"/>
    <xf numFmtId="165" fontId="7" fillId="0" borderId="6" xfId="0" applyNumberFormat="1" applyFont="1" applyBorder="1"/>
    <xf numFmtId="0" fontId="3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</cellXfs>
  <cellStyles count="1">
    <cellStyle name="Обычный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tabSelected="1" workbookViewId="0">
      <selection activeCell="A44" sqref="A44:A46"/>
    </sheetView>
  </sheetViews>
  <sheetFormatPr defaultColWidth="9.140625" defaultRowHeight="46.5" customHeight="1"/>
  <cols>
    <col min="1" max="1" width="23.140625" customWidth="1"/>
    <col min="2" max="2" width="59.28515625" customWidth="1"/>
    <col min="3" max="3" width="22.7109375" customWidth="1"/>
    <col min="4" max="4" width="14.85546875" customWidth="1"/>
    <col min="5" max="5" width="14.28515625" customWidth="1"/>
    <col min="6" max="6" width="20.42578125" customWidth="1"/>
    <col min="7" max="7" width="20" customWidth="1"/>
  </cols>
  <sheetData>
    <row r="1" spans="1:7" ht="18" customHeight="1"/>
    <row r="2" spans="1:7" ht="46.5" customHeight="1">
      <c r="A2" s="41" t="s">
        <v>75</v>
      </c>
      <c r="B2" s="41"/>
      <c r="C2" s="41"/>
      <c r="D2" s="41"/>
      <c r="E2" s="41"/>
      <c r="F2" s="41"/>
      <c r="G2" s="41"/>
    </row>
    <row r="3" spans="1:7" ht="46.5" customHeight="1">
      <c r="A3" s="41"/>
      <c r="B3" s="41"/>
      <c r="C3" s="41"/>
      <c r="D3" s="41"/>
      <c r="E3" s="41"/>
      <c r="F3" s="41"/>
      <c r="G3" s="41"/>
    </row>
    <row r="4" spans="1:7" ht="46.5" customHeight="1">
      <c r="A4" s="43" t="s">
        <v>0</v>
      </c>
      <c r="B4" s="43" t="s">
        <v>1</v>
      </c>
      <c r="C4" s="42" t="s">
        <v>70</v>
      </c>
      <c r="D4" s="42"/>
      <c r="E4" s="42"/>
      <c r="F4" s="45" t="s">
        <v>76</v>
      </c>
      <c r="G4" s="47" t="s">
        <v>71</v>
      </c>
    </row>
    <row r="5" spans="1:7" ht="118.5" customHeight="1">
      <c r="A5" s="44"/>
      <c r="B5" s="44"/>
      <c r="C5" s="1" t="s">
        <v>72</v>
      </c>
      <c r="D5" s="1" t="s">
        <v>77</v>
      </c>
      <c r="E5" s="1" t="s">
        <v>2</v>
      </c>
      <c r="F5" s="46"/>
      <c r="G5" s="48"/>
    </row>
    <row r="6" spans="1:7" ht="15" customHeight="1">
      <c r="A6" s="2">
        <v>1</v>
      </c>
      <c r="B6" s="2">
        <v>2</v>
      </c>
      <c r="C6" s="2">
        <v>3</v>
      </c>
      <c r="D6" s="2">
        <v>4</v>
      </c>
      <c r="E6" s="2">
        <v>5</v>
      </c>
      <c r="F6" s="3">
        <v>6</v>
      </c>
      <c r="G6" s="4">
        <v>7</v>
      </c>
    </row>
    <row r="7" spans="1:7" ht="46.5" customHeight="1">
      <c r="A7" s="25"/>
      <c r="B7" s="26" t="s">
        <v>3</v>
      </c>
      <c r="C7" s="27">
        <f t="shared" ref="C7:D7" si="0">C9+C11+C14+C19+C23</f>
        <v>241409.38</v>
      </c>
      <c r="D7" s="27">
        <f t="shared" si="0"/>
        <v>102114.83</v>
      </c>
      <c r="E7" s="28">
        <f>D7/C7*100</f>
        <v>42.299445862459862</v>
      </c>
      <c r="F7" s="27">
        <f t="shared" ref="F7" si="1">F9+F11+F14+F19+F23</f>
        <v>98389.37</v>
      </c>
      <c r="G7" s="29">
        <f>D7/F7*100</f>
        <v>103.7864456292382</v>
      </c>
    </row>
    <row r="8" spans="1:7" ht="46.5" customHeight="1">
      <c r="A8" s="5"/>
      <c r="B8" s="6" t="s">
        <v>4</v>
      </c>
      <c r="C8" s="20"/>
      <c r="D8" s="20"/>
      <c r="E8" s="7"/>
      <c r="F8" s="20"/>
      <c r="G8" s="8"/>
    </row>
    <row r="9" spans="1:7" ht="46.5" customHeight="1">
      <c r="A9" s="9" t="s">
        <v>5</v>
      </c>
      <c r="B9" s="10" t="s">
        <v>6</v>
      </c>
      <c r="C9" s="21">
        <f>C10</f>
        <v>135511</v>
      </c>
      <c r="D9" s="21">
        <f>D10</f>
        <v>52257.16</v>
      </c>
      <c r="E9" s="11">
        <f t="shared" ref="E9:E47" si="2">D9/C9*100</f>
        <v>38.563039162872386</v>
      </c>
      <c r="F9" s="21">
        <f>F10</f>
        <v>42529.83</v>
      </c>
      <c r="G9" s="12">
        <f t="shared" ref="G9:G26" si="3">D9/F9*100</f>
        <v>122.87178199395576</v>
      </c>
    </row>
    <row r="10" spans="1:7" ht="46.5" customHeight="1">
      <c r="A10" s="18" t="s">
        <v>7</v>
      </c>
      <c r="B10" s="6" t="s">
        <v>8</v>
      </c>
      <c r="C10" s="20">
        <v>135511</v>
      </c>
      <c r="D10" s="20">
        <v>52257.16</v>
      </c>
      <c r="E10" s="7">
        <f t="shared" si="2"/>
        <v>38.563039162872386</v>
      </c>
      <c r="F10" s="20">
        <v>42529.83</v>
      </c>
      <c r="G10" s="12">
        <f t="shared" si="3"/>
        <v>122.87178199395576</v>
      </c>
    </row>
    <row r="11" spans="1:7" ht="46.5" customHeight="1">
      <c r="A11" s="13" t="s">
        <v>9</v>
      </c>
      <c r="B11" s="14" t="s">
        <v>10</v>
      </c>
      <c r="C11" s="22">
        <f>C12+C13</f>
        <v>19862.38</v>
      </c>
      <c r="D11" s="22">
        <f>D12</f>
        <v>9170.75</v>
      </c>
      <c r="E11" s="11">
        <f t="shared" si="2"/>
        <v>46.171455787272222</v>
      </c>
      <c r="F11" s="22">
        <f>F12</f>
        <v>7723.99</v>
      </c>
      <c r="G11" s="12">
        <f t="shared" si="3"/>
        <v>118.73073372699861</v>
      </c>
    </row>
    <row r="12" spans="1:7" ht="46.5" customHeight="1">
      <c r="A12" s="15" t="s">
        <v>11</v>
      </c>
      <c r="B12" s="16" t="s">
        <v>12</v>
      </c>
      <c r="C12" s="23">
        <v>19861.38</v>
      </c>
      <c r="D12" s="23">
        <v>9170.75</v>
      </c>
      <c r="E12" s="7">
        <f t="shared" si="2"/>
        <v>46.173780472454581</v>
      </c>
      <c r="F12" s="23">
        <v>7723.99</v>
      </c>
      <c r="G12" s="12">
        <f t="shared" si="3"/>
        <v>118.73073372699861</v>
      </c>
    </row>
    <row r="13" spans="1:7" ht="46.5" customHeight="1">
      <c r="A13" s="15" t="s">
        <v>73</v>
      </c>
      <c r="B13" s="16" t="s">
        <v>74</v>
      </c>
      <c r="C13" s="23">
        <v>1</v>
      </c>
      <c r="D13" s="23">
        <v>0</v>
      </c>
      <c r="E13" s="7"/>
      <c r="F13" s="23"/>
      <c r="G13" s="12"/>
    </row>
    <row r="14" spans="1:7" ht="46.5" customHeight="1">
      <c r="A14" s="13" t="s">
        <v>13</v>
      </c>
      <c r="B14" s="14" t="s">
        <v>14</v>
      </c>
      <c r="C14" s="22">
        <f>C15+C16+C17+C18</f>
        <v>49864</v>
      </c>
      <c r="D14" s="22">
        <f>D15+D16+D17+D18</f>
        <v>33259.75</v>
      </c>
      <c r="E14" s="11">
        <f t="shared" si="2"/>
        <v>66.700926520134757</v>
      </c>
      <c r="F14" s="22">
        <f>F15+F16+F17+F18</f>
        <v>40697.33</v>
      </c>
      <c r="G14" s="12">
        <f t="shared" si="3"/>
        <v>81.724648766884698</v>
      </c>
    </row>
    <row r="15" spans="1:7" ht="46.5" customHeight="1">
      <c r="A15" s="15" t="s">
        <v>15</v>
      </c>
      <c r="B15" s="16" t="s">
        <v>16</v>
      </c>
      <c r="C15" s="23">
        <v>10822</v>
      </c>
      <c r="D15" s="23">
        <v>4813.18</v>
      </c>
      <c r="E15" s="7">
        <f t="shared" si="2"/>
        <v>44.475882461652191</v>
      </c>
      <c r="F15" s="23">
        <v>6540.62</v>
      </c>
      <c r="G15" s="12">
        <f t="shared" si="3"/>
        <v>73.58904813305162</v>
      </c>
    </row>
    <row r="16" spans="1:7" ht="46.5" customHeight="1">
      <c r="A16" s="15" t="s">
        <v>17</v>
      </c>
      <c r="B16" s="16" t="s">
        <v>18</v>
      </c>
      <c r="C16" s="23">
        <v>0</v>
      </c>
      <c r="D16" s="23">
        <v>8.2200000000000006</v>
      </c>
      <c r="E16" s="7">
        <v>0</v>
      </c>
      <c r="F16" s="23">
        <v>0</v>
      </c>
      <c r="G16" s="12" t="e">
        <f t="shared" si="3"/>
        <v>#DIV/0!</v>
      </c>
    </row>
    <row r="17" spans="1:7" ht="46.5" customHeight="1">
      <c r="A17" s="15" t="s">
        <v>19</v>
      </c>
      <c r="B17" s="16" t="s">
        <v>20</v>
      </c>
      <c r="C17" s="23">
        <v>37298</v>
      </c>
      <c r="D17" s="23">
        <v>27637.89</v>
      </c>
      <c r="E17" s="7">
        <f t="shared" si="2"/>
        <v>74.100193039841272</v>
      </c>
      <c r="F17" s="23">
        <v>32624.7</v>
      </c>
      <c r="G17" s="12">
        <f t="shared" si="3"/>
        <v>84.714618065453479</v>
      </c>
    </row>
    <row r="18" spans="1:7" ht="46.5" customHeight="1">
      <c r="A18" s="15" t="s">
        <v>21</v>
      </c>
      <c r="B18" s="16" t="s">
        <v>22</v>
      </c>
      <c r="C18" s="23">
        <v>1744</v>
      </c>
      <c r="D18" s="23">
        <v>800.46</v>
      </c>
      <c r="E18" s="7">
        <f t="shared" si="2"/>
        <v>45.897935779816521</v>
      </c>
      <c r="F18" s="23">
        <v>1532.01</v>
      </c>
      <c r="G18" s="12">
        <f t="shared" si="3"/>
        <v>52.249006207531288</v>
      </c>
    </row>
    <row r="19" spans="1:7" ht="46.5" customHeight="1">
      <c r="A19" s="13" t="s">
        <v>23</v>
      </c>
      <c r="B19" s="14" t="s">
        <v>24</v>
      </c>
      <c r="C19" s="22">
        <f>C20+C21+C22</f>
        <v>29351</v>
      </c>
      <c r="D19" s="22">
        <f>D20+D21+D22</f>
        <v>3493.6400000000003</v>
      </c>
      <c r="E19" s="11">
        <f t="shared" si="2"/>
        <v>11.902967530918881</v>
      </c>
      <c r="F19" s="22">
        <f>F20+F21+F22</f>
        <v>2949.0299999999997</v>
      </c>
      <c r="G19" s="12">
        <f t="shared" si="3"/>
        <v>118.46742827302539</v>
      </c>
    </row>
    <row r="20" spans="1:7" ht="46.5" customHeight="1">
      <c r="A20" s="15" t="s">
        <v>25</v>
      </c>
      <c r="B20" s="16" t="s">
        <v>26</v>
      </c>
      <c r="C20" s="23">
        <v>5818</v>
      </c>
      <c r="D20" s="23">
        <v>635.66999999999996</v>
      </c>
      <c r="E20" s="7">
        <f t="shared" si="2"/>
        <v>10.925919559986248</v>
      </c>
      <c r="F20" s="23">
        <v>190.16</v>
      </c>
      <c r="G20" s="12">
        <f t="shared" si="3"/>
        <v>334.28165755153555</v>
      </c>
    </row>
    <row r="21" spans="1:7" ht="46.5" customHeight="1">
      <c r="A21" s="15" t="s">
        <v>27</v>
      </c>
      <c r="B21" s="16" t="s">
        <v>28</v>
      </c>
      <c r="C21" s="23">
        <v>2300</v>
      </c>
      <c r="D21" s="23">
        <v>1051.69</v>
      </c>
      <c r="E21" s="7">
        <f t="shared" si="2"/>
        <v>45.725652173913048</v>
      </c>
      <c r="F21" s="23">
        <v>1413.55</v>
      </c>
      <c r="G21" s="12">
        <f t="shared" si="3"/>
        <v>74.400622546071943</v>
      </c>
    </row>
    <row r="22" spans="1:7" ht="46.5" customHeight="1">
      <c r="A22" s="15" t="s">
        <v>29</v>
      </c>
      <c r="B22" s="16" t="s">
        <v>30</v>
      </c>
      <c r="C22" s="23">
        <v>21233</v>
      </c>
      <c r="D22" s="23">
        <v>1806.28</v>
      </c>
      <c r="E22" s="7">
        <f t="shared" si="2"/>
        <v>8.5069467338576743</v>
      </c>
      <c r="F22" s="23">
        <v>1345.32</v>
      </c>
      <c r="G22" s="12">
        <f t="shared" si="3"/>
        <v>134.26396693723427</v>
      </c>
    </row>
    <row r="23" spans="1:7" ht="46.5" customHeight="1">
      <c r="A23" s="13" t="s">
        <v>31</v>
      </c>
      <c r="B23" s="14" t="s">
        <v>32</v>
      </c>
      <c r="C23" s="22">
        <f>C24+C25</f>
        <v>6821</v>
      </c>
      <c r="D23" s="22">
        <f>D24+D25</f>
        <v>3933.5299999999997</v>
      </c>
      <c r="E23" s="11">
        <f t="shared" si="2"/>
        <v>57.66793725260225</v>
      </c>
      <c r="F23" s="22">
        <f>F24+F25</f>
        <v>4489.1899999999996</v>
      </c>
      <c r="G23" s="12">
        <f t="shared" si="3"/>
        <v>87.622265932161483</v>
      </c>
    </row>
    <row r="24" spans="1:7" ht="46.5" customHeight="1">
      <c r="A24" s="15" t="s">
        <v>33</v>
      </c>
      <c r="B24" s="16" t="s">
        <v>34</v>
      </c>
      <c r="C24" s="23">
        <v>6821</v>
      </c>
      <c r="D24" s="23">
        <v>3932.83</v>
      </c>
      <c r="E24" s="7">
        <f t="shared" si="2"/>
        <v>57.657674827737871</v>
      </c>
      <c r="F24" s="23">
        <v>4487.79</v>
      </c>
      <c r="G24" s="12">
        <f t="shared" si="3"/>
        <v>87.634002482290839</v>
      </c>
    </row>
    <row r="25" spans="1:7" ht="46.5" customHeight="1">
      <c r="A25" s="15" t="s">
        <v>68</v>
      </c>
      <c r="B25" s="16" t="s">
        <v>69</v>
      </c>
      <c r="C25" s="23">
        <v>0</v>
      </c>
      <c r="D25" s="23">
        <v>0.7</v>
      </c>
      <c r="E25" s="7">
        <v>0</v>
      </c>
      <c r="F25" s="23">
        <v>1.4</v>
      </c>
      <c r="G25" s="12">
        <f t="shared" si="3"/>
        <v>50</v>
      </c>
    </row>
    <row r="26" spans="1:7" ht="46.5" customHeight="1">
      <c r="A26" s="30"/>
      <c r="B26" s="31" t="s">
        <v>35</v>
      </c>
      <c r="C26" s="32">
        <f t="shared" ref="C26:D26" si="4">C28+C29+C30+C31+C32+C33</f>
        <v>36261.699999999997</v>
      </c>
      <c r="D26" s="32">
        <f t="shared" si="4"/>
        <v>19890.290000000005</v>
      </c>
      <c r="E26" s="33">
        <f t="shared" si="2"/>
        <v>54.852061541516271</v>
      </c>
      <c r="F26" s="32">
        <f t="shared" ref="F26" si="5">F28+F29+F30+F31+F32+F33</f>
        <v>21147.850000000002</v>
      </c>
      <c r="G26" s="29">
        <f t="shared" si="3"/>
        <v>94.053485342481636</v>
      </c>
    </row>
    <row r="27" spans="1:7" ht="46.5" customHeight="1">
      <c r="A27" s="15"/>
      <c r="B27" s="16" t="s">
        <v>4</v>
      </c>
      <c r="C27" s="23"/>
      <c r="D27" s="23"/>
      <c r="E27" s="11"/>
      <c r="F27" s="23"/>
      <c r="G27" s="8"/>
    </row>
    <row r="28" spans="1:7" ht="46.5" customHeight="1">
      <c r="A28" s="19" t="s">
        <v>36</v>
      </c>
      <c r="B28" s="16" t="s">
        <v>37</v>
      </c>
      <c r="C28" s="23">
        <v>18597</v>
      </c>
      <c r="D28" s="23">
        <v>9290.51</v>
      </c>
      <c r="E28" s="7">
        <f t="shared" si="2"/>
        <v>49.957036081088347</v>
      </c>
      <c r="F28" s="23">
        <v>9541.18</v>
      </c>
      <c r="G28" s="12">
        <f t="shared" ref="G28:G47" si="6">D28/F28*100</f>
        <v>97.372756828819917</v>
      </c>
    </row>
    <row r="29" spans="1:7" ht="46.5" customHeight="1">
      <c r="A29" s="15" t="s">
        <v>38</v>
      </c>
      <c r="B29" s="16" t="s">
        <v>39</v>
      </c>
      <c r="C29" s="23">
        <v>0</v>
      </c>
      <c r="D29" s="23">
        <v>0</v>
      </c>
      <c r="E29" s="7">
        <v>0</v>
      </c>
      <c r="F29" s="23">
        <v>13.48</v>
      </c>
      <c r="G29" s="12">
        <f t="shared" si="6"/>
        <v>0</v>
      </c>
    </row>
    <row r="30" spans="1:7" ht="46.5" customHeight="1">
      <c r="A30" s="15" t="s">
        <v>40</v>
      </c>
      <c r="B30" s="16" t="s">
        <v>41</v>
      </c>
      <c r="C30" s="23">
        <v>16665.7</v>
      </c>
      <c r="D30" s="23">
        <v>9603.43</v>
      </c>
      <c r="E30" s="7">
        <f t="shared" si="2"/>
        <v>57.623922187486876</v>
      </c>
      <c r="F30" s="23">
        <v>10382.02</v>
      </c>
      <c r="G30" s="12">
        <f t="shared" si="6"/>
        <v>92.500592370270908</v>
      </c>
    </row>
    <row r="31" spans="1:7" ht="46.5" customHeight="1">
      <c r="A31" s="15" t="s">
        <v>42</v>
      </c>
      <c r="B31" s="16" t="s">
        <v>43</v>
      </c>
      <c r="C31" s="23">
        <v>0</v>
      </c>
      <c r="D31" s="23">
        <v>704</v>
      </c>
      <c r="E31" s="7">
        <v>0</v>
      </c>
      <c r="F31" s="23">
        <v>399.18</v>
      </c>
      <c r="G31" s="12">
        <f t="shared" si="6"/>
        <v>176.36154115937671</v>
      </c>
    </row>
    <row r="32" spans="1:7" ht="46.5" customHeight="1">
      <c r="A32" s="15" t="s">
        <v>44</v>
      </c>
      <c r="B32" s="16" t="s">
        <v>45</v>
      </c>
      <c r="C32" s="23">
        <v>544</v>
      </c>
      <c r="D32" s="23">
        <v>334.97</v>
      </c>
      <c r="E32" s="7">
        <f t="shared" si="2"/>
        <v>61.575367647058833</v>
      </c>
      <c r="F32" s="23">
        <v>385.52</v>
      </c>
      <c r="G32" s="12">
        <f t="shared" si="6"/>
        <v>86.887839800788555</v>
      </c>
    </row>
    <row r="33" spans="1:7" ht="46.5" customHeight="1">
      <c r="A33" s="15" t="s">
        <v>46</v>
      </c>
      <c r="B33" s="16" t="s">
        <v>47</v>
      </c>
      <c r="C33" s="23">
        <v>455</v>
      </c>
      <c r="D33" s="23">
        <v>-42.62</v>
      </c>
      <c r="E33" s="7">
        <f t="shared" si="2"/>
        <v>-9.3670329670329657</v>
      </c>
      <c r="F33" s="23">
        <v>426.47</v>
      </c>
      <c r="G33" s="12">
        <f t="shared" si="6"/>
        <v>-9.9936689567847665</v>
      </c>
    </row>
    <row r="34" spans="1:7" ht="46.5" customHeight="1">
      <c r="A34" s="30"/>
      <c r="B34" s="26" t="s">
        <v>48</v>
      </c>
      <c r="C34" s="27">
        <f>C7+C26</f>
        <v>277671.08</v>
      </c>
      <c r="D34" s="27">
        <f>D7+D26</f>
        <v>122005.12000000001</v>
      </c>
      <c r="E34" s="28">
        <f t="shared" si="2"/>
        <v>43.938720589843207</v>
      </c>
      <c r="F34" s="27">
        <f>F7+F26</f>
        <v>119537.22</v>
      </c>
      <c r="G34" s="29">
        <f t="shared" si="6"/>
        <v>102.06454525209804</v>
      </c>
    </row>
    <row r="35" spans="1:7" ht="46.5" customHeight="1">
      <c r="A35" s="34" t="s">
        <v>49</v>
      </c>
      <c r="B35" s="31" t="s">
        <v>50</v>
      </c>
      <c r="C35" s="32">
        <f>C37+C39+C40+C41+C42+C46</f>
        <v>1492530.5</v>
      </c>
      <c r="D35" s="32">
        <f>D37+D39+D40+D41+D42+D46+D45+D44</f>
        <v>673500.6100000001</v>
      </c>
      <c r="E35" s="28">
        <f t="shared" si="2"/>
        <v>45.124746864469444</v>
      </c>
      <c r="F35" s="32">
        <f>F37+F39+F40+F41+F42+F46+F45</f>
        <v>552488.35</v>
      </c>
      <c r="G35" s="29">
        <f t="shared" si="6"/>
        <v>121.90313334208768</v>
      </c>
    </row>
    <row r="36" spans="1:7" ht="46.5" customHeight="1">
      <c r="A36" s="13"/>
      <c r="B36" s="14" t="s">
        <v>4</v>
      </c>
      <c r="C36" s="22"/>
      <c r="D36" s="22"/>
      <c r="E36" s="11"/>
      <c r="F36" s="22"/>
      <c r="G36" s="12"/>
    </row>
    <row r="37" spans="1:7" ht="46.5" customHeight="1">
      <c r="A37" s="15" t="s">
        <v>51</v>
      </c>
      <c r="B37" s="16" t="s">
        <v>52</v>
      </c>
      <c r="C37" s="23">
        <f>C38</f>
        <v>702240</v>
      </c>
      <c r="D37" s="23">
        <f>D38</f>
        <v>351120</v>
      </c>
      <c r="E37" s="7">
        <f t="shared" si="2"/>
        <v>50</v>
      </c>
      <c r="F37" s="23">
        <f>F38</f>
        <v>299126</v>
      </c>
      <c r="G37" s="12">
        <f t="shared" si="6"/>
        <v>117.38197281413183</v>
      </c>
    </row>
    <row r="38" spans="1:7" ht="46.5" customHeight="1">
      <c r="A38" s="15" t="s">
        <v>53</v>
      </c>
      <c r="B38" s="16" t="s">
        <v>54</v>
      </c>
      <c r="C38" s="23">
        <v>702240</v>
      </c>
      <c r="D38" s="23">
        <v>351120</v>
      </c>
      <c r="E38" s="7">
        <f t="shared" si="2"/>
        <v>50</v>
      </c>
      <c r="F38" s="23">
        <v>299126</v>
      </c>
      <c r="G38" s="12">
        <f t="shared" si="6"/>
        <v>117.38197281413183</v>
      </c>
    </row>
    <row r="39" spans="1:7" ht="46.5" customHeight="1">
      <c r="A39" s="15" t="s">
        <v>55</v>
      </c>
      <c r="B39" s="16" t="s">
        <v>56</v>
      </c>
      <c r="C39" s="23">
        <v>298258.98</v>
      </c>
      <c r="D39" s="23">
        <v>72700.39</v>
      </c>
      <c r="E39" s="7">
        <f t="shared" si="2"/>
        <v>24.374920748404627</v>
      </c>
      <c r="F39" s="23">
        <v>9396.93</v>
      </c>
      <c r="G39" s="12">
        <f t="shared" si="6"/>
        <v>773.66107867143842</v>
      </c>
    </row>
    <row r="40" spans="1:7" ht="46.5" customHeight="1">
      <c r="A40" s="15" t="s">
        <v>57</v>
      </c>
      <c r="B40" s="16" t="s">
        <v>58</v>
      </c>
      <c r="C40" s="23">
        <v>488651.07</v>
      </c>
      <c r="D40" s="23">
        <v>249067.2</v>
      </c>
      <c r="E40" s="7">
        <f t="shared" si="2"/>
        <v>50.970358051195916</v>
      </c>
      <c r="F40" s="23">
        <v>243271.41</v>
      </c>
      <c r="G40" s="12">
        <f t="shared" si="6"/>
        <v>102.38243778831225</v>
      </c>
    </row>
    <row r="41" spans="1:7" ht="46.5" customHeight="1">
      <c r="A41" s="15" t="s">
        <v>59</v>
      </c>
      <c r="B41" s="16" t="s">
        <v>60</v>
      </c>
      <c r="C41" s="23">
        <v>3350.45</v>
      </c>
      <c r="D41" s="23">
        <v>1035.69</v>
      </c>
      <c r="E41" s="7">
        <f t="shared" si="2"/>
        <v>30.91196704920235</v>
      </c>
      <c r="F41" s="23">
        <v>885.77</v>
      </c>
      <c r="G41" s="12">
        <f t="shared" si="6"/>
        <v>116.92538695146597</v>
      </c>
    </row>
    <row r="42" spans="1:7" ht="46.5" customHeight="1">
      <c r="A42" s="15" t="s">
        <v>61</v>
      </c>
      <c r="B42" s="17" t="s">
        <v>62</v>
      </c>
      <c r="C42" s="24">
        <v>30</v>
      </c>
      <c r="D42" s="24">
        <v>30</v>
      </c>
      <c r="E42" s="38">
        <v>0</v>
      </c>
      <c r="F42" s="24">
        <v>172.7</v>
      </c>
      <c r="G42" s="39">
        <f t="shared" si="6"/>
        <v>17.371163867979156</v>
      </c>
    </row>
    <row r="43" spans="1:7" ht="46.5" customHeight="1">
      <c r="A43" s="49" t="s">
        <v>63</v>
      </c>
      <c r="B43" s="6" t="s">
        <v>64</v>
      </c>
      <c r="C43" s="20"/>
      <c r="D43" s="20"/>
      <c r="E43" s="7"/>
      <c r="F43" s="20"/>
      <c r="G43" s="40" t="e">
        <f t="shared" si="6"/>
        <v>#DIV/0!</v>
      </c>
    </row>
    <row r="44" spans="1:7" ht="46.5" customHeight="1">
      <c r="A44" s="5" t="s">
        <v>78</v>
      </c>
      <c r="B44" s="6" t="s">
        <v>79</v>
      </c>
      <c r="C44" s="20">
        <v>0</v>
      </c>
      <c r="D44" s="20">
        <v>-1.94</v>
      </c>
      <c r="E44" s="7">
        <v>0</v>
      </c>
      <c r="F44" s="20">
        <v>0</v>
      </c>
      <c r="G44" s="40">
        <v>0</v>
      </c>
    </row>
    <row r="45" spans="1:7" ht="46.5" customHeight="1">
      <c r="A45" s="5" t="s">
        <v>63</v>
      </c>
      <c r="B45" s="6" t="s">
        <v>64</v>
      </c>
      <c r="C45" s="20">
        <v>0</v>
      </c>
      <c r="D45" s="20">
        <v>1456.97</v>
      </c>
      <c r="E45" s="7">
        <v>0</v>
      </c>
      <c r="F45" s="20">
        <v>0</v>
      </c>
      <c r="G45" s="40">
        <v>0</v>
      </c>
    </row>
    <row r="46" spans="1:7" ht="46.5" customHeight="1">
      <c r="A46" s="5" t="s">
        <v>65</v>
      </c>
      <c r="B46" s="6" t="s">
        <v>66</v>
      </c>
      <c r="C46" s="20">
        <v>0</v>
      </c>
      <c r="D46" s="20">
        <v>-1907.7</v>
      </c>
      <c r="E46" s="7">
        <v>0</v>
      </c>
      <c r="F46" s="20">
        <v>-364.46</v>
      </c>
      <c r="G46" s="40">
        <f t="shared" si="6"/>
        <v>523.43192668605616</v>
      </c>
    </row>
    <row r="47" spans="1:7" ht="46.5" customHeight="1">
      <c r="A47" s="35"/>
      <c r="B47" s="36" t="s">
        <v>67</v>
      </c>
      <c r="C47" s="37">
        <f>C35+C34</f>
        <v>1770201.58</v>
      </c>
      <c r="D47" s="37">
        <f>D35+D34</f>
        <v>795505.7300000001</v>
      </c>
      <c r="E47" s="28">
        <f t="shared" si="2"/>
        <v>44.938708618709974</v>
      </c>
      <c r="F47" s="37">
        <f>F35+F34</f>
        <v>672025.57</v>
      </c>
      <c r="G47" s="29">
        <f t="shared" si="6"/>
        <v>118.3743246555336</v>
      </c>
    </row>
  </sheetData>
  <mergeCells count="6">
    <mergeCell ref="A2:G3"/>
    <mergeCell ref="C4:E4"/>
    <mergeCell ref="A4:A5"/>
    <mergeCell ref="B4:B5"/>
    <mergeCell ref="F4:F5"/>
    <mergeCell ref="G4:G5"/>
  </mergeCells>
  <pageMargins left="0.78740157480314965" right="0.31496062992125984" top="0.43307086614173229" bottom="0.43307086614173229" header="3.937007874015748E-2" footer="3.937007874015748E-2"/>
  <pageSetup paperSize="9" scale="78" fitToHeight="0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</vt:lpstr>
      <vt:lpstr>__bookmark_2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Злобина Мария</dc:creator>
  <cp:lastModifiedBy>Fin</cp:lastModifiedBy>
  <dcterms:created xsi:type="dcterms:W3CDTF">2024-07-04T14:02:41Z</dcterms:created>
  <dcterms:modified xsi:type="dcterms:W3CDTF">2026-08-18T11:10:50Z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34124407FA5A4073A3BD042152FC6297_13</vt:lpwstr>
  </property>
  <property fmtid="{D5CDD505-2E9C-101B-9397-08002B2CF9AE}" pid="3" name="KSOProductBuildVer">
    <vt:lpwstr>1049-12.2.0.17119</vt:lpwstr>
  </property>
</Properties>
</file>