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" sheetId="1" state="visible" r:id="rId3"/>
    <sheet name="2" sheetId="2" state="visible" r:id="rId4"/>
    <sheet name="3" sheetId="3" state="visible" r:id="rId5"/>
  </sheets>
  <definedNames>
    <definedName function="false" hidden="false" localSheetId="1" name="_xlnm.Print_Area" vbProcedure="false">'2'!$A$1:$Q$191</definedName>
    <definedName function="false" hidden="true" localSheetId="1" name="_xlnm._FilterDatabase" vbProcedure="false">'2'!$A$7:$H$184</definedName>
    <definedName function="false" hidden="false" localSheetId="2" name="_xlnm.Print_Area" vbProcedure="false">'3'!$A$1:$H$195</definedName>
    <definedName function="false" hidden="true" localSheetId="2" name="_xlnm._FilterDatabase" vbProcedure="false">'3'!$A$7:$H$184</definedName>
    <definedName function="false" hidden="false" localSheetId="0" name="_xlnm.Print_Area" vbProcedure="false">I!$A$1:$S$190</definedName>
    <definedName function="false" hidden="true" localSheetId="0" name="_xlnm._FilterDatabase" vbProcedure="false">I!$A$7:$J$185</definedName>
    <definedName function="false" hidden="false" localSheetId="0" name="Print_Titles" vbProcedure="false">I!$4:$6</definedName>
    <definedName function="false" hidden="false" localSheetId="1" name="Print_Titles" vbProcedure="false">'2'!$4:$6</definedName>
    <definedName function="false" hidden="false" localSheetId="2" name="Print_Titles" vbProcedure="false">'3'!$4:$6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<sst xmlns="http://schemas.openxmlformats.org/spreadsheetml/2006/main" count="1119" uniqueCount="239">
  <si>
    <t xml:space="preserve">Приложение к постановлению администрации Туркменского муниципального округа Ставропольского края                           от   ___________ 2025 года № ____</t>
  </si>
  <si>
    <t xml:space="preserve">Основные показатели, представляемые для разработки прогноза социально-экономического развития Туркменского муниципального округа Ставропольского края на период до 2036 года</t>
  </si>
  <si>
    <t xml:space="preserve">Часть I</t>
  </si>
  <si>
    <t xml:space="preserve">Показатели</t>
  </si>
  <si>
    <t xml:space="preserve">Единица измерения</t>
  </si>
  <si>
    <t xml:space="preserve">отчет</t>
  </si>
  <si>
    <t xml:space="preserve">оценка</t>
  </si>
  <si>
    <t xml:space="preserve">Прогноз</t>
  </si>
  <si>
    <t xml:space="preserve">2024 год</t>
  </si>
  <si>
    <t xml:space="preserve">2025 год</t>
  </si>
  <si>
    <t xml:space="preserve">2026 год</t>
  </si>
  <si>
    <t xml:space="preserve">2027 год</t>
  </si>
  <si>
    <t xml:space="preserve">2028 год</t>
  </si>
  <si>
    <t xml:space="preserve">2029 год</t>
  </si>
  <si>
    <t xml:space="preserve">2030 год</t>
  </si>
  <si>
    <t xml:space="preserve">консервативный</t>
  </si>
  <si>
    <t xml:space="preserve">базовый</t>
  </si>
  <si>
    <t xml:space="preserve">целевой</t>
  </si>
  <si>
    <t xml:space="preserve">1 вариант</t>
  </si>
  <si>
    <t xml:space="preserve">2 вариант</t>
  </si>
  <si>
    <t xml:space="preserve">3 вариант</t>
  </si>
  <si>
    <t xml:space="preserve">Население</t>
  </si>
  <si>
    <t xml:space="preserve">Численность населения (в среднегодовом исчислении)</t>
  </si>
  <si>
    <t xml:space="preserve">тыс.чел.</t>
  </si>
  <si>
    <t xml:space="preserve">Численность населения трудоспособного возраста (на 1 января года)</t>
  </si>
  <si>
    <t xml:space="preserve">Численность населения старше трудоспособного возраста (на 1 января года)</t>
  </si>
  <si>
    <t xml:space="preserve">Ожидаемая продолжительность жизни при рождении</t>
  </si>
  <si>
    <t xml:space="preserve">число лет</t>
  </si>
  <si>
    <t xml:space="preserve">Общий коэффициент рождаемости</t>
  </si>
  <si>
    <t xml:space="preserve">число родившихся на 1000 человек населения</t>
  </si>
  <si>
    <t xml:space="preserve">Общий коэффициент смертности</t>
  </si>
  <si>
    <t xml:space="preserve">число умерших на 1000 человек населения</t>
  </si>
  <si>
    <t xml:space="preserve">Коэффициент естественного прироста населения</t>
  </si>
  <si>
    <t xml:space="preserve">на 1000 человек населения</t>
  </si>
  <si>
    <t xml:space="preserve">Миграционный прирост (убыль)</t>
  </si>
  <si>
    <t xml:space="preserve">тыс. чел</t>
  </si>
  <si>
    <t xml:space="preserve">Промышленное производство</t>
  </si>
  <si>
    <t xml:space="preserve">Объем отгруженных товаров собственного производства, выполненных работ и услуг собственными силами по промышленным видам экономической деятельности </t>
  </si>
  <si>
    <t xml:space="preserve">млн. руб. </t>
  </si>
  <si>
    <t xml:space="preserve">Темп роста отгрузки товаров собственного производства, выполненных работ и услуг собственными силами по промышленным видам экономической деятельности </t>
  </si>
  <si>
    <t xml:space="preserve">% к предыдущему году в действующих ценах</t>
  </si>
  <si>
    <t xml:space="preserve">Объем отгруженных товаров собственного производства, выполненных работ и услуг собственными силами - РАЗДЕЛ C: Обрабатывающие производства</t>
  </si>
  <si>
    <t xml:space="preserve">Темп роста отгрузки - РАЗДЕЛ C: Обрабатывающие производства</t>
  </si>
  <si>
    <t xml:space="preserve">Объем отгруженных товаров собственного производства, выполненных работ и услуг собственными силами - 10 Производство пищевых продуктов *</t>
  </si>
  <si>
    <t xml:space="preserve">Темп роста отгрузки -10 Производство пищевых продуктов *</t>
  </si>
  <si>
    <t xml:space="preserve">Объем отгруженных товаров собственного производства, выполненных работ и услуг собственными силами - 11 Производство напитков *</t>
  </si>
  <si>
    <t xml:space="preserve">Темп роста отгрузки -11 Производство напитков *</t>
  </si>
  <si>
    <t xml:space="preserve">Объем отгруженных товаров собственного производства, выполненных работ и услуг собственными силами - 12 Производство табачных изделий *</t>
  </si>
  <si>
    <t xml:space="preserve">Темп роста отгрузки - 12 Производство табачных изделий *</t>
  </si>
  <si>
    <t xml:space="preserve">Объем отгруженных товаров собственного производства, выполненных работ и услуг собственными силами - 13 Производство текстильных изделий *</t>
  </si>
  <si>
    <t xml:space="preserve">Темп роста отгрузки - 13 Производство текстильных изделий*</t>
  </si>
  <si>
    <t xml:space="preserve">Объем отгруженных товаров собственного производства, выполненных работ и услуг собственными силами - 14 Производство одежды *</t>
  </si>
  <si>
    <t xml:space="preserve">Темп роста отгрузки - 14 Производство одежды *</t>
  </si>
  <si>
    <t xml:space="preserve">Объем отгруженных товаров собственного производства, выполненных работ и услуг собственными силами - 16 Обработка древесины и производство изделий из дерева и пробки, кроме мебели, производство изделий из соломки и материалов для плетения *</t>
  </si>
  <si>
    <t xml:space="preserve">Темп отгрузки - 16 Обработка древесины и производство изделий из дерева и пробки, кроме мебели, производство изделий из соломки и материалов для плетения *</t>
  </si>
  <si>
    <t xml:space="preserve">Объем отгруженных товаров собственного производства, выполненных работ и услуг собственными силами - 17 Производство бумаги и бумажных изделий *</t>
  </si>
  <si>
    <t xml:space="preserve">Темп роста отгрузки - 17 Производство бумаги и бумажных изделий *</t>
  </si>
  <si>
    <t xml:space="preserve">Объем отгруженных товаров собственного производства, выполненных работ и услуг собственными силами - 18 Деятельность полиграфическая и копирование носителей информации *</t>
  </si>
  <si>
    <t xml:space="preserve">Темп роста отгрузки - 18 Деятельность полиграфическая и копирование носителей информации *</t>
  </si>
  <si>
    <t xml:space="preserve">Объем отгруженных товаров собственного производства, выполненных работ и услуг собственными силами - 20 Производство химических веществ и химических продуктов **</t>
  </si>
  <si>
    <t xml:space="preserve">Темп роста отгрузки - 20 Производство химических веществ и химических продуктов **</t>
  </si>
  <si>
    <t xml:space="preserve">Объем отгруженных товаров собственного производства, выполненных работ и услуг собственными силами - 21 Производство лекарственных средств и материалов, применяемых в медицинских целях *</t>
  </si>
  <si>
    <t xml:space="preserve">Темп роста отгрузки - 21 Производство лекарственных средств и материалов, применяемых в медицинских целях *</t>
  </si>
  <si>
    <t xml:space="preserve">Объем отгруженных товаров собственного производства, выполненных работ и услуг собственными силами - 22 Производство резиновых и пластмассовых изделий *</t>
  </si>
  <si>
    <t xml:space="preserve">Темп роста отгрузки - 22 Производство резиновых и пластмассовых изделий *</t>
  </si>
  <si>
    <t xml:space="preserve">Объем отгруженных товаров собственного производства, выполненных работ и услуг собственными силами - 23 Производство прочей неметаллической минеральной продукции *</t>
  </si>
  <si>
    <t xml:space="preserve">Темп роста отгрузки - 23 Производство прочей неметаллической минеральной продукции *</t>
  </si>
  <si>
    <t xml:space="preserve">Объем отгруженных товаров собственного производства, выполненных работ и услуг собственными силами - 24 Производство металлургическое *</t>
  </si>
  <si>
    <t xml:space="preserve">Темп роста отгрузки - 24 Производство металлургическое *</t>
  </si>
  <si>
    <t xml:space="preserve">Объем отгруженных товаров собственного производства, выполненных работ и услуг собственными силами - 25 Производство готовых металлических изделий, кроме машин и оборудования *</t>
  </si>
  <si>
    <t xml:space="preserve">Темп роста отгрузки - 25 Производство готовых металлических изделий, кроме машин и оборудования *</t>
  </si>
  <si>
    <t xml:space="preserve">Объем отгруженных товаров собственного производства, выполненных работ и услуг собственными силами - 26 Производство компьютеров, электронных и  оптических изделий *</t>
  </si>
  <si>
    <t xml:space="preserve">Темп роста отгрузки - 26 Производство компьютеров, электронных и  оптических изделий *</t>
  </si>
  <si>
    <t xml:space="preserve">Объем отгруженных товаров собственного производства, выполненных работ и услуг собственными силами - 27 Производство электрического оборудования *</t>
  </si>
  <si>
    <t xml:space="preserve">Темп роста отгрузки - 27 Производство электрического оборудования *</t>
  </si>
  <si>
    <t xml:space="preserve">Объем отгруженных товаров собственного производства, выполненных работ и услуг собственными силами - 30 Производство прочих транспортных средств и оборудования *</t>
  </si>
  <si>
    <t xml:space="preserve">Темп роста отгрузки - 30 Производство прочих транспортных средств и оборудования *</t>
  </si>
  <si>
    <t xml:space="preserve">Объем отгруженных товаров собственного производства, выполненных работ и услуг собственными силами - 31 Производство мебели *</t>
  </si>
  <si>
    <t xml:space="preserve">Темп роста отгрузки - 31 Производство мебели *</t>
  </si>
  <si>
    <t xml:space="preserve">Объем отгруженных товаров собственного производства, выполненных работ и услуг собственными силами - 32 Производство прочих готовых изделий *</t>
  </si>
  <si>
    <t xml:space="preserve">Темп роста отгрузки - 32 Производство прочих готовых изделий *</t>
  </si>
  <si>
    <t xml:space="preserve">Обеспечение электрической энергией, газом и паром; кондиционирование воздуха</t>
  </si>
  <si>
    <t xml:space="preserve"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</si>
  <si>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 xml:space="preserve">Темп роста отгрузки - РАЗДЕЛ D: Обеспечение электрической энергией, газом и паром; кондиционирование воздуха</t>
  </si>
  <si>
    <t xml:space="preserve">Водоснабжение; водоотведение, организация сбора и утилизации отходов, деятельность по ликвидации загрязнений</t>
  </si>
  <si>
    <t xml:space="preserve">Объем отгруженных товаров собственного производства, выполненных работ и услуг собственными силами - РАЗДЕЛ E: Водоснабжение; водоотведение, организация сбора и утилизации отходов, деятельность по ликвидации загрязнений</t>
  </si>
  <si>
    <t xml:space="preserve">Темп роста отгрузки - РАЗДЕЛ E: Водоснабжение; водоотведение, организация сбора и утилизации отходов, деятельность по ликвидации загрязнений</t>
  </si>
  <si>
    <t xml:space="preserve">Сельское хозяйство</t>
  </si>
  <si>
    <t xml:space="preserve">Продукция сельского хозяйства</t>
  </si>
  <si>
    <t xml:space="preserve">млн. руб.</t>
  </si>
  <si>
    <t xml:space="preserve">Индекс производства продукции сельского хозяйства</t>
  </si>
  <si>
    <t xml:space="preserve">% к предыдущему году в сопоставимых ценах</t>
  </si>
  <si>
    <t xml:space="preserve">Продукция сельского хозяйства в хозяйствах всех категорий, в том числе:</t>
  </si>
  <si>
    <t xml:space="preserve">Продукция растениеводства</t>
  </si>
  <si>
    <t xml:space="preserve">млн.руб. </t>
  </si>
  <si>
    <t xml:space="preserve">Индекс производства продукции растениеводства</t>
  </si>
  <si>
    <t xml:space="preserve">Продукция животноводства</t>
  </si>
  <si>
    <t xml:space="preserve">Индекс производства продукции животноводства</t>
  </si>
  <si>
    <t xml:space="preserve">Производство важнейших видов продукции в натуральном выражении </t>
  </si>
  <si>
    <t xml:space="preserve">Валовой сбор зерна (в весе после доработки)</t>
  </si>
  <si>
    <t xml:space="preserve">тыс. тонн</t>
  </si>
  <si>
    <t xml:space="preserve">Валовой сбор сахарной свеклы </t>
  </si>
  <si>
    <t xml:space="preserve">Валовой сбор семян масличных культур – всего</t>
  </si>
  <si>
    <t xml:space="preserve">в том числе подсолнечника</t>
  </si>
  <si>
    <t xml:space="preserve">Валовой сбор картофеля</t>
  </si>
  <si>
    <t xml:space="preserve">Валовой сбор овощей</t>
  </si>
  <si>
    <t xml:space="preserve">Скот и птица на убой (в живом весе)</t>
  </si>
  <si>
    <t xml:space="preserve">Молоко</t>
  </si>
  <si>
    <t xml:space="preserve">Яйца</t>
  </si>
  <si>
    <t xml:space="preserve">тыс. шт</t>
  </si>
  <si>
    <t xml:space="preserve">Строительство</t>
  </si>
  <si>
    <t xml:space="preserve">Объем работ, выполненных по виду экономической деятельности "Строительство" </t>
  </si>
  <si>
    <t xml:space="preserve">в ценах соответствующих лет; млн. руб.</t>
  </si>
  <si>
    <t xml:space="preserve">Индекс физического объема работ, выполненных по виду деятельности "Строительство"</t>
  </si>
  <si>
    <t xml:space="preserve">Ввод в действие жилых домов</t>
  </si>
  <si>
    <t xml:space="preserve">тыс. кв. м. в общей площади</t>
  </si>
  <si>
    <t xml:space="preserve">Торговля и услуги населению</t>
  </si>
  <si>
    <t xml:space="preserve">Оборот розничной торговли</t>
  </si>
  <si>
    <t xml:space="preserve">млн. рублей</t>
  </si>
  <si>
    <t xml:space="preserve">Индекс физического объема оборота розничной торговли</t>
  </si>
  <si>
    <t xml:space="preserve">Объем платных услуг населению</t>
  </si>
  <si>
    <t xml:space="preserve">Индекс физического объема платных услуг населению</t>
  </si>
  <si>
    <t xml:space="preserve">Малое и среднее предпринимательство, включая микропредприятия (без учета индивидуальных предпринимателей)</t>
  </si>
  <si>
    <t xml:space="preserve">Количество малых и средних предприятий, включая микропредприятия (на конец года)</t>
  </si>
  <si>
    <t xml:space="preserve">единиц</t>
  </si>
  <si>
    <t xml:space="preserve">Среднесписочная численность работников малых и средних предприятий, включая микропредприятия (без внешних совместителей)</t>
  </si>
  <si>
    <t xml:space="preserve">тыс. чел.</t>
  </si>
  <si>
    <t xml:space="preserve">Оборот малых и средних предприятий, включая микропредприятия</t>
  </si>
  <si>
    <t xml:space="preserve">млрд. руб. </t>
  </si>
  <si>
    <t xml:space="preserve">Инвестиции</t>
  </si>
  <si>
    <t xml:space="preserve">Инвестиции в основной капитал</t>
  </si>
  <si>
    <t xml:space="preserve">Индекс физического объема инвестиций в основной капитал</t>
  </si>
  <si>
    <t xml:space="preserve">Объем инвестиций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</si>
  <si>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 xml:space="preserve">Индекс физического объема</t>
  </si>
  <si>
    <t xml:space="preserve">Инвестиции в основной капитал по источникам финансирования</t>
  </si>
  <si>
    <t xml:space="preserve">Собственные средства</t>
  </si>
  <si>
    <t xml:space="preserve">Привлеченные средства, из них:</t>
  </si>
  <si>
    <t xml:space="preserve">     кредиты банков, в том числе:</t>
  </si>
  <si>
    <t xml:space="preserve">     кредиты иностранных банков</t>
  </si>
  <si>
    <t xml:space="preserve">Заемные средства других организаций</t>
  </si>
  <si>
    <t xml:space="preserve">Бюджетные средства, в том числе:</t>
  </si>
  <si>
    <t xml:space="preserve">     федеральный бюджет</t>
  </si>
  <si>
    <t xml:space="preserve">     бюджеты субъектов Российской Федерации</t>
  </si>
  <si>
    <t xml:space="preserve">     из местных бюджетов</t>
  </si>
  <si>
    <t xml:space="preserve">Прочие</t>
  </si>
  <si>
    <t xml:space="preserve">Консолидированный бюджет</t>
  </si>
  <si>
    <t xml:space="preserve">Доходы консолидированного бюджета </t>
  </si>
  <si>
    <t xml:space="preserve">Налоговые и неналоговые доходы, всего</t>
  </si>
  <si>
    <t xml:space="preserve">млн.руб.</t>
  </si>
  <si>
    <t xml:space="preserve">Налоговые доходы консолидированного бюджета всего, в том числе:</t>
  </si>
  <si>
    <t xml:space="preserve">     налог на прибыль организаций</t>
  </si>
  <si>
    <t xml:space="preserve">     налог на доходы физических лиц</t>
  </si>
  <si>
    <t xml:space="preserve">     налог на добычу полезных ископаемых</t>
  </si>
  <si>
    <t xml:space="preserve">     акцизы</t>
  </si>
  <si>
    <t xml:space="preserve">     налог, взимаемый в связи с применением упрощенной системы налогообложения</t>
  </si>
  <si>
    <t xml:space="preserve">     налог на имущество физических лиц</t>
  </si>
  <si>
    <t xml:space="preserve">     налог на имущество организаций</t>
  </si>
  <si>
    <t xml:space="preserve">     налог на игорный бизнес</t>
  </si>
  <si>
    <t xml:space="preserve">     транспортный налог</t>
  </si>
  <si>
    <t xml:space="preserve">     земельный налог</t>
  </si>
  <si>
    <t xml:space="preserve">Неналоговые доходы</t>
  </si>
  <si>
    <t xml:space="preserve">Безвозмездные поступления всего, в том числе</t>
  </si>
  <si>
    <t xml:space="preserve">     субсидии из федерального бюджета</t>
  </si>
  <si>
    <t xml:space="preserve">     субвенции из федерального бюджета</t>
  </si>
  <si>
    <t xml:space="preserve">     дотации из федерального бюджета, в том числе:</t>
  </si>
  <si>
    <t xml:space="preserve">     дотации на выравнивание бюджетной обеспеченности</t>
  </si>
  <si>
    <t xml:space="preserve">Расходы консолидированного бюджета всего, в том числе по направлениям:</t>
  </si>
  <si>
    <t xml:space="preserve">     общегосударственные вопросы</t>
  </si>
  <si>
    <t xml:space="preserve">     национальная оборона</t>
  </si>
  <si>
    <t xml:space="preserve">     национальная безопасность и правоохранительная деятельность</t>
  </si>
  <si>
    <t xml:space="preserve">     национальная экономика</t>
  </si>
  <si>
    <t xml:space="preserve">     жилищно-коммунальное хозяйство</t>
  </si>
  <si>
    <t xml:space="preserve">     охрана окружающей среды</t>
  </si>
  <si>
    <t xml:space="preserve">     образование</t>
  </si>
  <si>
    <t xml:space="preserve">     культура, кинематография</t>
  </si>
  <si>
    <t xml:space="preserve">     здравоохранение</t>
  </si>
  <si>
    <t xml:space="preserve">     социальная политика</t>
  </si>
  <si>
    <t xml:space="preserve">     физическая культура и спорт</t>
  </si>
  <si>
    <t xml:space="preserve">     средства массовой информации</t>
  </si>
  <si>
    <t xml:space="preserve">     обслуживание государственного и муниципального долга</t>
  </si>
  <si>
    <t xml:space="preserve">Дефицит(-),профицит(+) консолидированного бюджета</t>
  </si>
  <si>
    <t xml:space="preserve">Государственный долг муниципального образования</t>
  </si>
  <si>
    <t xml:space="preserve">Труд и занятость</t>
  </si>
  <si>
    <t xml:space="preserve">Численность рабочей силы</t>
  </si>
  <si>
    <t xml:space="preserve">Численность трудовых ресурсов – всего, в том числе:</t>
  </si>
  <si>
    <t xml:space="preserve">трудоспособное население в трудоспособном возрасте</t>
  </si>
  <si>
    <t xml:space="preserve">иностранные трудовые мигранты</t>
  </si>
  <si>
    <t xml:space="preserve">численность лиц старше трудоспособного возраста и подростков, занятых в экономике, в том числе:</t>
  </si>
  <si>
    <t xml:space="preserve">пенсионеры старше трудоспособного возраста</t>
  </si>
  <si>
    <t xml:space="preserve">подростки моложе трудоспособного возраста</t>
  </si>
  <si>
    <t xml:space="preserve">Среднегодовая численность занятых в экономике (по данным баланса трудовых ресурсов)</t>
  </si>
  <si>
    <t xml:space="preserve">Среднесписочная численность работников организаций (без внешних совместителей)</t>
  </si>
  <si>
    <t xml:space="preserve">Номинальная начисленная среднемесячная заработная плата работников организаций</t>
  </si>
  <si>
    <t xml:space="preserve">рублей</t>
  </si>
  <si>
    <t xml:space="preserve">Темп номинальной начисленной среднемесячной заработной платы работников организаций</t>
  </si>
  <si>
    <t xml:space="preserve">% г/г</t>
  </si>
  <si>
    <t xml:space="preserve">Уровень зарегистрированной безработицы (на конец года)</t>
  </si>
  <si>
    <t xml:space="preserve">%</t>
  </si>
  <si>
    <t xml:space="preserve">Общая численность безработных (по методологии МОТ)</t>
  </si>
  <si>
    <t xml:space="preserve">Численность безработных, зарегистрированных в  государственных учреждениях службы занятости населения (на конец года)</t>
  </si>
  <si>
    <t xml:space="preserve">Фонд заработной платы работников организаций</t>
  </si>
  <si>
    <t xml:space="preserve">Темп роста фонда заработной платы работников организаций</t>
  </si>
  <si>
    <t xml:space="preserve">Финансы организаций</t>
  </si>
  <si>
    <t xml:space="preserve">Темп роста прибыли прибыльных организаций для целей бухгалтерского учета</t>
  </si>
  <si>
    <t xml:space="preserve">Развитие социальной сферы</t>
  </si>
  <si>
    <t xml:space="preserve">Численность детей в дошкольных образовательных учреждениях</t>
  </si>
  <si>
    <t xml:space="preserve">чел.</t>
  </si>
  <si>
    <t xml:space="preserve">Обеспеченность: </t>
  </si>
  <si>
    <t xml:space="preserve">больничными койками на 10 000 человек населения</t>
  </si>
  <si>
    <t xml:space="preserve"> коек </t>
  </si>
  <si>
    <t xml:space="preserve">общедоступными  библиотеками</t>
  </si>
  <si>
    <t xml:space="preserve">учрежд. на 100 тыс.населения</t>
  </si>
  <si>
    <t xml:space="preserve">учреждениями культурно-досугового типа</t>
  </si>
  <si>
    <t xml:space="preserve">дошкольными образовательными учреждениями</t>
  </si>
  <si>
    <t xml:space="preserve">мест на 1000 детей в возрасте 1-6 лет</t>
  </si>
  <si>
    <t xml:space="preserve">Туризм</t>
  </si>
  <si>
    <t xml:space="preserve">Численность иностранных граждан, прибывших в регион по цели поездки туризм</t>
  </si>
  <si>
    <t xml:space="preserve">Все страны***</t>
  </si>
  <si>
    <t xml:space="preserve">   Страны вне СНГ***</t>
  </si>
  <si>
    <t xml:space="preserve">   Страны СНГ***</t>
  </si>
  <si>
    <t xml:space="preserve">Численность российских граждан, выехавших за границу</t>
  </si>
  <si>
    <t xml:space="preserve">    Страны вне СНГ***</t>
  </si>
  <si>
    <t xml:space="preserve">    Страны СНГ***</t>
  </si>
  <si>
    <t xml:space="preserve">Количество российских посетителей из других регионов (резидентов)***</t>
  </si>
  <si>
    <t xml:space="preserve">* город Ставрополь</t>
  </si>
  <si>
    <t xml:space="preserve">**города Ставрополь и Невинномысск</t>
  </si>
  <si>
    <t xml:space="preserve">*** города-курорты КМВ</t>
  </si>
  <si>
    <t xml:space="preserve">Часть II</t>
  </si>
  <si>
    <t xml:space="preserve">2031 год</t>
  </si>
  <si>
    <t xml:space="preserve">2032 год</t>
  </si>
  <si>
    <t xml:space="preserve">2033 год</t>
  </si>
  <si>
    <t xml:space="preserve">2034 год</t>
  </si>
  <si>
    <t xml:space="preserve">2035 год</t>
  </si>
  <si>
    <t xml:space="preserve">млн.шт.</t>
  </si>
  <si>
    <t xml:space="preserve">Часть III</t>
  </si>
  <si>
    <t xml:space="preserve">2036 год</t>
  </si>
  <si>
    <t xml:space="preserve">Первый заместитель главы администрации </t>
  </si>
  <si>
    <t xml:space="preserve">Туркменского муниципального округа</t>
  </si>
  <si>
    <t xml:space="preserve">С.А.Тур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</si>
</sst>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#,##0.000"/>
    <numFmt numFmtId="167" formatCode="0.00"/>
    <numFmt numFmtId="168" formatCode="0.00;[RED]0.00"/>
    <numFmt numFmtId="169" formatCode="#,###.00"/>
    <numFmt numFmtId="170" formatCode="#,##0"/>
    <numFmt numFmtId="171" formatCode="0.000;[RED]0.000"/>
  </numFmts>
  <fonts count="18">
    <font>
      <sz val="10"/>
      <color theme="1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 Cyr"/>
      <family val="0"/>
      <charset val="1"/>
    </font>
    <font>
      <sz val="14"/>
      <name val="Times New Roman"/>
      <family val="0"/>
      <charset val="1"/>
    </font>
    <font>
      <b val="true"/>
      <sz val="14"/>
      <name val="Times New Roman"/>
      <family val="0"/>
      <charset val="1"/>
    </font>
    <font>
      <sz val="14"/>
      <name val="Times New Roman"/>
      <family val="1"/>
      <charset val="1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0"/>
      <charset val="1"/>
    </font>
    <font>
      <sz val="14"/>
      <color theme="1"/>
      <name val="Times New Roman"/>
      <family val="0"/>
      <charset val="1"/>
    </font>
    <font>
      <b val="true"/>
      <sz val="14"/>
      <color rgb="FF000000"/>
      <name val="Times New Roman"/>
      <family val="1"/>
      <charset val="204"/>
    </font>
    <font>
      <b val="true"/>
      <i val="true"/>
      <sz val="14"/>
      <name val="Times New Roman"/>
      <family val="0"/>
      <charset val="1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1"/>
    </font>
    <font>
      <sz val="11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2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5" fontId="5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5" fontId="5" fillId="2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2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5" fontId="1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2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3" shrinkToFit="true"/>
      <protection locked="true" hidden="false"/>
    </xf>
    <xf numFmtId="167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5" fontId="11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1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T190"/>
  <sheetViews>
    <sheetView showFormulas="false" showGridLines="true" showRowColHeaders="true" showZeros="true" rightToLeft="false" tabSelected="true" showOutlineSymbols="true" defaultGridColor="true" view="pageBreakPreview" topLeftCell="B1" colorId="64" zoomScale="85" zoomScaleNormal="55" zoomScalePageLayoutView="85" workbookViewId="0">
      <selection pane="topLeft" activeCell="I181" activeCellId="0" sqref="I181"/>
    </sheetView>
  </sheetViews>
  <sheetFormatPr defaultColWidth="8.6796875" defaultRowHeight="18" zeroHeight="false" outlineLevelRow="0" outlineLevelCol="0"/>
  <cols>
    <col collapsed="false" customWidth="true" hidden="false" outlineLevel="0" max="1" min="1" style="1" width="62.57"/>
    <col collapsed="false" customWidth="true" hidden="false" outlineLevel="0" max="2" min="2" style="1" width="43.42"/>
    <col collapsed="false" customWidth="true" hidden="false" outlineLevel="0" max="3" min="3" style="1" width="11.43"/>
    <col collapsed="false" customWidth="true" hidden="false" outlineLevel="0" max="4" min="4" style="1" width="11.29"/>
    <col collapsed="false" customWidth="true" hidden="false" outlineLevel="0" max="5" min="5" style="1" width="12.71"/>
    <col collapsed="false" customWidth="true" hidden="false" outlineLevel="0" max="6" min="6" style="1" width="12"/>
    <col collapsed="false" customWidth="true" hidden="false" outlineLevel="0" max="7" min="7" style="1" width="11.14"/>
    <col collapsed="false" customWidth="true" hidden="false" outlineLevel="0" max="8" min="8" style="1" width="12.86"/>
    <col collapsed="false" customWidth="true" hidden="false" outlineLevel="0" max="9" min="9" style="1" width="11.14"/>
    <col collapsed="false" customWidth="true" hidden="false" outlineLevel="0" max="10" min="10" style="1" width="13.29"/>
    <col collapsed="false" customWidth="true" hidden="false" outlineLevel="0" max="11" min="11" style="1" width="12.15"/>
    <col collapsed="false" customWidth="true" hidden="false" outlineLevel="0" max="12" min="12" style="1" width="11.85"/>
    <col collapsed="false" customWidth="true" hidden="false" outlineLevel="0" max="13" min="13" style="1" width="11.14"/>
    <col collapsed="false" customWidth="true" hidden="false" outlineLevel="0" max="14" min="14" style="1" width="12.42"/>
    <col collapsed="false" customWidth="true" hidden="false" outlineLevel="0" max="15" min="15" style="1" width="12.29"/>
    <col collapsed="false" customWidth="true" hidden="false" outlineLevel="0" max="16" min="16" style="1" width="12.71"/>
    <col collapsed="false" customWidth="true" hidden="false" outlineLevel="0" max="17" min="17" style="1" width="12.86"/>
    <col collapsed="false" customWidth="true" hidden="false" outlineLevel="0" max="18" min="18" style="1" width="11.57"/>
    <col collapsed="false" customWidth="true" hidden="false" outlineLevel="0" max="19" min="19" style="1" width="13.15"/>
    <col collapsed="false" customWidth="true" hidden="false" outlineLevel="0" max="254" min="20" style="1" width="9.14"/>
  </cols>
  <sheetData>
    <row r="1" customFormat="false" ht="53.25" hidden="false" customHeight="true" outlineLevel="0" collapsed="false">
      <c r="N1" s="2" t="s">
        <v>0</v>
      </c>
      <c r="O1" s="2"/>
      <c r="P1" s="2"/>
      <c r="Q1" s="2"/>
      <c r="R1" s="2"/>
      <c r="S1" s="2"/>
    </row>
    <row r="2" customFormat="false" ht="82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33.7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8" hidden="false" customHeight="tru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/>
      <c r="H4" s="5" t="s">
        <v>7</v>
      </c>
      <c r="I4" s="5"/>
      <c r="J4" s="5"/>
      <c r="K4" s="5" t="s">
        <v>7</v>
      </c>
      <c r="L4" s="5"/>
      <c r="M4" s="5"/>
      <c r="N4" s="5" t="s">
        <v>7</v>
      </c>
      <c r="O4" s="5"/>
      <c r="P4" s="5"/>
      <c r="Q4" s="5" t="s">
        <v>7</v>
      </c>
      <c r="R4" s="5"/>
      <c r="S4" s="5"/>
    </row>
    <row r="5" customFormat="false" ht="29.25" hidden="false" customHeight="true" outlineLevel="0" collapsed="false">
      <c r="A5" s="5"/>
      <c r="B5" s="5"/>
      <c r="C5" s="5" t="s">
        <v>8</v>
      </c>
      <c r="D5" s="5" t="s">
        <v>9</v>
      </c>
      <c r="E5" s="5" t="s">
        <v>10</v>
      </c>
      <c r="F5" s="5"/>
      <c r="G5" s="5"/>
      <c r="H5" s="5" t="s">
        <v>11</v>
      </c>
      <c r="I5" s="5"/>
      <c r="J5" s="5"/>
      <c r="K5" s="5" t="s">
        <v>12</v>
      </c>
      <c r="L5" s="5"/>
      <c r="M5" s="5"/>
      <c r="N5" s="5" t="s">
        <v>13</v>
      </c>
      <c r="O5" s="5"/>
      <c r="P5" s="5"/>
      <c r="Q5" s="5" t="s">
        <v>14</v>
      </c>
      <c r="R5" s="5"/>
      <c r="S5" s="5"/>
    </row>
    <row r="6" customFormat="false" ht="32.8" hidden="false" customHeight="false" outlineLevel="0" collapsed="false">
      <c r="A6" s="5"/>
      <c r="B6" s="5"/>
      <c r="C6" s="5"/>
      <c r="D6" s="5"/>
      <c r="E6" s="5" t="s">
        <v>15</v>
      </c>
      <c r="F6" s="5" t="s">
        <v>16</v>
      </c>
      <c r="G6" s="5" t="s">
        <v>17</v>
      </c>
      <c r="H6" s="5" t="s">
        <v>15</v>
      </c>
      <c r="I6" s="5" t="s">
        <v>16</v>
      </c>
      <c r="J6" s="5" t="s">
        <v>17</v>
      </c>
      <c r="K6" s="5" t="s">
        <v>15</v>
      </c>
      <c r="L6" s="5" t="s">
        <v>16</v>
      </c>
      <c r="M6" s="5" t="s">
        <v>17</v>
      </c>
      <c r="N6" s="5" t="s">
        <v>15</v>
      </c>
      <c r="O6" s="5" t="s">
        <v>16</v>
      </c>
      <c r="P6" s="5" t="s">
        <v>17</v>
      </c>
      <c r="Q6" s="5" t="s">
        <v>15</v>
      </c>
      <c r="R6" s="5" t="s">
        <v>16</v>
      </c>
      <c r="S6" s="5" t="s">
        <v>17</v>
      </c>
    </row>
    <row r="7" s="7" customFormat="true" ht="48.5" hidden="false" customHeight="false" outlineLevel="0" collapsed="false">
      <c r="A7" s="5"/>
      <c r="B7" s="5"/>
      <c r="C7" s="5"/>
      <c r="D7" s="5"/>
      <c r="E7" s="6" t="s">
        <v>18</v>
      </c>
      <c r="F7" s="6" t="s">
        <v>19</v>
      </c>
      <c r="G7" s="6" t="s">
        <v>20</v>
      </c>
      <c r="H7" s="6" t="s">
        <v>18</v>
      </c>
      <c r="I7" s="6" t="s">
        <v>19</v>
      </c>
      <c r="J7" s="6" t="s">
        <v>20</v>
      </c>
      <c r="K7" s="6" t="s">
        <v>18</v>
      </c>
      <c r="L7" s="6" t="s">
        <v>19</v>
      </c>
      <c r="M7" s="6" t="s">
        <v>20</v>
      </c>
      <c r="N7" s="6" t="s">
        <v>18</v>
      </c>
      <c r="O7" s="6" t="s">
        <v>19</v>
      </c>
      <c r="P7" s="6" t="s">
        <v>20</v>
      </c>
      <c r="Q7" s="6" t="s">
        <v>18</v>
      </c>
      <c r="R7" s="6" t="s">
        <v>19</v>
      </c>
      <c r="S7" s="6" t="s">
        <v>20</v>
      </c>
    </row>
    <row r="8" s="7" customFormat="true" ht="18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="7" customFormat="true" ht="18" hidden="false" customHeight="false" outlineLevel="0" collapsed="false">
      <c r="A9" s="8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="14" customFormat="true" ht="18" hidden="false" customHeight="false" outlineLevel="0" collapsed="false">
      <c r="A10" s="9" t="s">
        <v>22</v>
      </c>
      <c r="B10" s="10" t="s">
        <v>23</v>
      </c>
      <c r="C10" s="11" t="n">
        <v>21.9</v>
      </c>
      <c r="D10" s="12" t="n">
        <v>21.7</v>
      </c>
      <c r="E10" s="12" t="n">
        <v>21.39</v>
      </c>
      <c r="F10" s="12" t="n">
        <v>21.6</v>
      </c>
      <c r="G10" s="13" t="n">
        <v>21.65</v>
      </c>
      <c r="H10" s="12" t="n">
        <v>21.1</v>
      </c>
      <c r="I10" s="12" t="n">
        <v>21.31</v>
      </c>
      <c r="J10" s="13" t="n">
        <v>21.44</v>
      </c>
      <c r="K10" s="12" t="n">
        <v>20.8</v>
      </c>
      <c r="L10" s="12" t="n">
        <v>21</v>
      </c>
      <c r="M10" s="13" t="n">
        <v>21.12</v>
      </c>
      <c r="N10" s="13" t="n">
        <v>21</v>
      </c>
      <c r="O10" s="13" t="n">
        <v>20.8</v>
      </c>
      <c r="P10" s="13" t="n">
        <v>21.47</v>
      </c>
      <c r="Q10" s="13" t="n">
        <v>20.54</v>
      </c>
      <c r="R10" s="13" t="n">
        <v>20.7</v>
      </c>
      <c r="S10" s="13" t="n">
        <v>20.99</v>
      </c>
    </row>
    <row r="11" s="14" customFormat="true" ht="32.8" hidden="false" customHeight="false" outlineLevel="0" collapsed="false">
      <c r="A11" s="15" t="s">
        <v>24</v>
      </c>
      <c r="B11" s="10" t="s">
        <v>23</v>
      </c>
      <c r="C11" s="11" t="n">
        <v>12.26</v>
      </c>
      <c r="D11" s="12" t="n">
        <v>12.2</v>
      </c>
      <c r="E11" s="12" t="n">
        <v>12.15</v>
      </c>
      <c r="F11" s="12" t="n">
        <v>12.2</v>
      </c>
      <c r="G11" s="13" t="n">
        <v>12.24</v>
      </c>
      <c r="H11" s="12" t="n">
        <v>12.15</v>
      </c>
      <c r="I11" s="12" t="n">
        <v>12.19</v>
      </c>
      <c r="J11" s="13" t="n">
        <v>12.21</v>
      </c>
      <c r="K11" s="12" t="n">
        <v>12</v>
      </c>
      <c r="L11" s="12" t="n">
        <v>12.1</v>
      </c>
      <c r="M11" s="13" t="n">
        <v>12.18</v>
      </c>
      <c r="N11" s="13" t="n">
        <v>12</v>
      </c>
      <c r="O11" s="13" t="n">
        <v>12.01</v>
      </c>
      <c r="P11" s="13" t="n">
        <v>12.09</v>
      </c>
      <c r="Q11" s="13" t="n">
        <v>11.87</v>
      </c>
      <c r="R11" s="13" t="n">
        <v>11.96</v>
      </c>
      <c r="S11" s="13" t="n">
        <v>12.01</v>
      </c>
    </row>
    <row r="12" s="14" customFormat="true" ht="32.8" hidden="false" customHeight="false" outlineLevel="0" collapsed="false">
      <c r="A12" s="15" t="s">
        <v>25</v>
      </c>
      <c r="B12" s="10" t="s">
        <v>23</v>
      </c>
      <c r="C12" s="11" t="n">
        <v>5.206</v>
      </c>
      <c r="D12" s="12" t="n">
        <v>5.12</v>
      </c>
      <c r="E12" s="12" t="n">
        <v>5.1</v>
      </c>
      <c r="F12" s="12" t="n">
        <v>5.12</v>
      </c>
      <c r="G12" s="13" t="n">
        <v>5.14</v>
      </c>
      <c r="H12" s="12" t="n">
        <v>5.07</v>
      </c>
      <c r="I12" s="12" t="n">
        <v>5.1</v>
      </c>
      <c r="J12" s="13" t="n">
        <v>5.11</v>
      </c>
      <c r="K12" s="12" t="n">
        <v>4.97</v>
      </c>
      <c r="L12" s="12" t="n">
        <v>5</v>
      </c>
      <c r="M12" s="13" t="n">
        <v>5.09</v>
      </c>
      <c r="N12" s="13" t="n">
        <v>4.85</v>
      </c>
      <c r="O12" s="13" t="n">
        <v>4.9</v>
      </c>
      <c r="P12" s="13" t="n">
        <v>4.94</v>
      </c>
      <c r="Q12" s="13" t="n">
        <v>4.7</v>
      </c>
      <c r="R12" s="13" t="n">
        <v>4.72</v>
      </c>
      <c r="S12" s="13" t="n">
        <v>4.74</v>
      </c>
    </row>
    <row r="13" s="14" customFormat="true" ht="18" hidden="false" customHeight="false" outlineLevel="0" collapsed="false">
      <c r="A13" s="9" t="s">
        <v>26</v>
      </c>
      <c r="B13" s="10" t="s">
        <v>27</v>
      </c>
      <c r="C13" s="11" t="n">
        <v>74.9</v>
      </c>
      <c r="D13" s="12" t="n">
        <v>75.05</v>
      </c>
      <c r="E13" s="12" t="n">
        <v>74.9</v>
      </c>
      <c r="F13" s="12" t="n">
        <v>75</v>
      </c>
      <c r="G13" s="13" t="n">
        <v>75.2</v>
      </c>
      <c r="H13" s="12" t="n">
        <v>76</v>
      </c>
      <c r="I13" s="12" t="n">
        <v>76.5</v>
      </c>
      <c r="J13" s="13" t="n">
        <v>76.8</v>
      </c>
      <c r="K13" s="12" t="n">
        <v>77</v>
      </c>
      <c r="L13" s="12" t="n">
        <v>77.5</v>
      </c>
      <c r="M13" s="13" t="n">
        <v>77.6</v>
      </c>
      <c r="N13" s="13" t="n">
        <v>77.6</v>
      </c>
      <c r="O13" s="13" t="n">
        <v>77.8</v>
      </c>
      <c r="P13" s="13" t="n">
        <v>77.9</v>
      </c>
      <c r="Q13" s="13" t="n">
        <v>77.9</v>
      </c>
      <c r="R13" s="13" t="n">
        <v>78</v>
      </c>
      <c r="S13" s="13" t="n">
        <v>78.2</v>
      </c>
    </row>
    <row r="14" s="14" customFormat="true" ht="32.8" hidden="false" customHeight="false" outlineLevel="0" collapsed="false">
      <c r="A14" s="9" t="s">
        <v>28</v>
      </c>
      <c r="B14" s="10" t="s">
        <v>29</v>
      </c>
      <c r="C14" s="11" t="n">
        <v>8.2</v>
      </c>
      <c r="D14" s="12" t="n">
        <v>8.2</v>
      </c>
      <c r="E14" s="12" t="n">
        <v>8.1</v>
      </c>
      <c r="F14" s="12" t="n">
        <v>8.3</v>
      </c>
      <c r="G14" s="16" t="n">
        <v>8.4</v>
      </c>
      <c r="H14" s="12" t="n">
        <v>8.2</v>
      </c>
      <c r="I14" s="12" t="n">
        <v>8.4</v>
      </c>
      <c r="J14" s="16" t="n">
        <v>8.6</v>
      </c>
      <c r="K14" s="12" t="n">
        <v>8.4</v>
      </c>
      <c r="L14" s="12" t="n">
        <v>8.6</v>
      </c>
      <c r="M14" s="13" t="n">
        <v>8.7</v>
      </c>
      <c r="N14" s="17" t="n">
        <v>8.6</v>
      </c>
      <c r="O14" s="17" t="n">
        <v>8.7</v>
      </c>
      <c r="P14" s="17" t="n">
        <v>8.7</v>
      </c>
      <c r="Q14" s="17" t="n">
        <v>8.8</v>
      </c>
      <c r="R14" s="17" t="n">
        <v>8.8</v>
      </c>
      <c r="S14" s="17" t="n">
        <v>8.9</v>
      </c>
    </row>
    <row r="15" s="14" customFormat="true" ht="32.8" hidden="false" customHeight="false" outlineLevel="0" collapsed="false">
      <c r="A15" s="9" t="s">
        <v>30</v>
      </c>
      <c r="B15" s="10" t="s">
        <v>31</v>
      </c>
      <c r="C15" s="11" t="n">
        <v>12.8</v>
      </c>
      <c r="D15" s="12" t="n">
        <v>12.7</v>
      </c>
      <c r="E15" s="12" t="n">
        <v>12.8</v>
      </c>
      <c r="F15" s="12" t="n">
        <v>12.6</v>
      </c>
      <c r="G15" s="16" t="n">
        <v>12.5</v>
      </c>
      <c r="H15" s="12" t="n">
        <v>12.6</v>
      </c>
      <c r="I15" s="12" t="n">
        <v>12.5</v>
      </c>
      <c r="J15" s="16" t="n">
        <v>12.4</v>
      </c>
      <c r="K15" s="12" t="n">
        <v>12.5</v>
      </c>
      <c r="L15" s="12" t="n">
        <v>12.4</v>
      </c>
      <c r="M15" s="13" t="n">
        <v>12.3</v>
      </c>
      <c r="N15" s="13" t="n">
        <v>12.4</v>
      </c>
      <c r="O15" s="13" t="n">
        <v>12.3</v>
      </c>
      <c r="P15" s="13" t="n">
        <v>12.2</v>
      </c>
      <c r="Q15" s="13" t="n">
        <v>12.3</v>
      </c>
      <c r="R15" s="13" t="n">
        <v>12.2</v>
      </c>
      <c r="S15" s="13" t="n">
        <v>12.1</v>
      </c>
    </row>
    <row r="16" s="14" customFormat="true" ht="18" hidden="false" customHeight="false" outlineLevel="0" collapsed="false">
      <c r="A16" s="9" t="s">
        <v>32</v>
      </c>
      <c r="B16" s="10" t="s">
        <v>33</v>
      </c>
      <c r="C16" s="11" t="n">
        <v>-4.6</v>
      </c>
      <c r="D16" s="12" t="n">
        <v>-4.5</v>
      </c>
      <c r="E16" s="12" t="n">
        <v>-4.5</v>
      </c>
      <c r="F16" s="12" t="n">
        <v>-4.3</v>
      </c>
      <c r="G16" s="18" t="n">
        <f aca="false">G14-G15</f>
        <v>-4.1</v>
      </c>
      <c r="H16" s="12" t="n">
        <f aca="false">H14-H15</f>
        <v>-4.4</v>
      </c>
      <c r="I16" s="12" t="n">
        <f aca="false">I14-I15</f>
        <v>-4.1</v>
      </c>
      <c r="J16" s="18" t="n">
        <v>-3.8</v>
      </c>
      <c r="K16" s="12" t="n">
        <f aca="false">K14-K15</f>
        <v>-4.1</v>
      </c>
      <c r="L16" s="12" t="n">
        <f aca="false">L14-L15</f>
        <v>-3.8</v>
      </c>
      <c r="M16" s="13" t="n">
        <f aca="false">M14-M15</f>
        <v>-3.6</v>
      </c>
      <c r="N16" s="13" t="n">
        <f aca="false">N14-N15</f>
        <v>-3.8</v>
      </c>
      <c r="O16" s="13" t="n">
        <f aca="false">O14-O15</f>
        <v>-3.6</v>
      </c>
      <c r="P16" s="13" t="n">
        <f aca="false">P14-P15</f>
        <v>-3.5</v>
      </c>
      <c r="Q16" s="13" t="n">
        <f aca="false">Q14-Q15</f>
        <v>-3.5</v>
      </c>
      <c r="R16" s="13" t="n">
        <f aca="false">R14-R15</f>
        <v>-3.4</v>
      </c>
      <c r="S16" s="13" t="n">
        <f aca="false">S14-S15</f>
        <v>-3.2</v>
      </c>
    </row>
    <row r="17" s="14" customFormat="true" ht="18" hidden="false" customHeight="false" outlineLevel="0" collapsed="false">
      <c r="A17" s="9" t="s">
        <v>34</v>
      </c>
      <c r="B17" s="10" t="s">
        <v>35</v>
      </c>
      <c r="C17" s="11" t="n">
        <v>-0.18</v>
      </c>
      <c r="D17" s="12" t="n">
        <v>-0.175</v>
      </c>
      <c r="E17" s="12" t="n">
        <v>-0.175</v>
      </c>
      <c r="F17" s="12" t="n">
        <v>-0.17</v>
      </c>
      <c r="G17" s="18" t="n">
        <v>-0.168</v>
      </c>
      <c r="H17" s="12" t="n">
        <v>-0.164</v>
      </c>
      <c r="I17" s="12" t="n">
        <v>-0.16</v>
      </c>
      <c r="J17" s="18" t="n">
        <v>-0.157</v>
      </c>
      <c r="K17" s="19" t="n">
        <v>-0.16</v>
      </c>
      <c r="L17" s="19" t="n">
        <v>-0.155</v>
      </c>
      <c r="M17" s="20" t="n">
        <v>-0.152</v>
      </c>
      <c r="N17" s="20" t="n">
        <v>-0.155</v>
      </c>
      <c r="O17" s="20" t="n">
        <v>-0.153</v>
      </c>
      <c r="P17" s="20" t="n">
        <v>0.15</v>
      </c>
      <c r="Q17" s="20" t="n">
        <v>-0.151</v>
      </c>
      <c r="R17" s="20" t="n">
        <v>-0.148</v>
      </c>
      <c r="S17" s="20" t="n">
        <v>-0.146</v>
      </c>
    </row>
    <row r="18" s="14" customFormat="true" ht="18" hidden="false" customHeight="false" outlineLevel="0" collapsed="false">
      <c r="A18" s="21" t="s">
        <v>36</v>
      </c>
      <c r="B18" s="10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="14" customFormat="true" ht="64.15" hidden="false" customHeight="false" outlineLevel="0" collapsed="false">
      <c r="A19" s="9" t="s">
        <v>37</v>
      </c>
      <c r="B19" s="10" t="s">
        <v>38</v>
      </c>
      <c r="C19" s="11" t="n">
        <v>172.4</v>
      </c>
      <c r="D19" s="22" t="n">
        <v>177.1</v>
      </c>
      <c r="E19" s="22" t="n">
        <v>177.4</v>
      </c>
      <c r="F19" s="22" t="n">
        <v>179</v>
      </c>
      <c r="G19" s="13" t="n">
        <v>181</v>
      </c>
      <c r="H19" s="22" t="n">
        <v>181.2</v>
      </c>
      <c r="I19" s="22" t="n">
        <v>184.5</v>
      </c>
      <c r="J19" s="13" t="n">
        <v>186</v>
      </c>
      <c r="K19" s="22" t="n">
        <v>186</v>
      </c>
      <c r="L19" s="22" t="n">
        <v>188</v>
      </c>
      <c r="M19" s="13" t="n">
        <v>191.5</v>
      </c>
      <c r="N19" s="13" t="n">
        <v>186.81</v>
      </c>
      <c r="O19" s="13" t="n">
        <v>196</v>
      </c>
      <c r="P19" s="13" t="n">
        <v>199.4</v>
      </c>
      <c r="Q19" s="13" t="n">
        <v>197.4</v>
      </c>
      <c r="R19" s="13" t="n">
        <v>199</v>
      </c>
      <c r="S19" s="13" t="n">
        <v>201</v>
      </c>
    </row>
    <row r="20" s="14" customFormat="true" ht="70.5" hidden="false" customHeight="true" outlineLevel="0" collapsed="false">
      <c r="A20" s="9" t="s">
        <v>39</v>
      </c>
      <c r="B20" s="10" t="s">
        <v>40</v>
      </c>
      <c r="C20" s="23" t="n">
        <v>102.01</v>
      </c>
      <c r="D20" s="22" t="n">
        <f aca="false">D19/C19*100</f>
        <v>102.726218097448</v>
      </c>
      <c r="E20" s="22" t="n">
        <f aca="false">E19/D19*100</f>
        <v>100.16939582157</v>
      </c>
      <c r="F20" s="22" t="n">
        <f aca="false">F19/D19*100</f>
        <v>101.072840203275</v>
      </c>
      <c r="G20" s="13" t="n">
        <f aca="false">G19/D19*100</f>
        <v>102.202145680407</v>
      </c>
      <c r="H20" s="22" t="n">
        <f aca="false">H19/F19*100</f>
        <v>101.22905027933</v>
      </c>
      <c r="I20" s="22" t="n">
        <f aca="false">I19/G19*100</f>
        <v>101.933701657459</v>
      </c>
      <c r="J20" s="13" t="n">
        <f aca="false">J19/G19*100</f>
        <v>102.762430939227</v>
      </c>
      <c r="K20" s="22" t="n">
        <f aca="false">K19/I19*100</f>
        <v>100.813008130081</v>
      </c>
      <c r="L20" s="22" t="n">
        <f aca="false">L19/J19*100</f>
        <v>101.075268817204</v>
      </c>
      <c r="M20" s="13" t="n">
        <f aca="false">M19/J19*100</f>
        <v>102.956989247312</v>
      </c>
      <c r="N20" s="13" t="n">
        <f aca="false">N19/K19*100</f>
        <v>100.435483870968</v>
      </c>
      <c r="O20" s="13" t="n">
        <f aca="false">O19/L19*100</f>
        <v>104.255319148936</v>
      </c>
      <c r="P20" s="13" t="n">
        <f aca="false">P19/M19*100</f>
        <v>104.125326370757</v>
      </c>
      <c r="Q20" s="13" t="n">
        <f aca="false">Q19/N19*100</f>
        <v>105.668861409989</v>
      </c>
      <c r="R20" s="13" t="n">
        <f aca="false">R19/O19*100</f>
        <v>101.530612244898</v>
      </c>
      <c r="S20" s="13" t="n">
        <f aca="false">S19/P19*100</f>
        <v>100.802407221665</v>
      </c>
    </row>
    <row r="21" s="14" customFormat="true" ht="64.15" hidden="false" customHeight="false" outlineLevel="0" collapsed="false">
      <c r="A21" s="9" t="s">
        <v>41</v>
      </c>
      <c r="B21" s="10" t="s">
        <v>38</v>
      </c>
      <c r="C21" s="11" t="n">
        <v>15.2</v>
      </c>
      <c r="D21" s="12" t="n">
        <v>15.36</v>
      </c>
      <c r="E21" s="12" t="n">
        <v>15.9</v>
      </c>
      <c r="F21" s="12" t="n">
        <v>16.2</v>
      </c>
      <c r="G21" s="16" t="n">
        <v>16.5</v>
      </c>
      <c r="H21" s="12" t="n">
        <v>16.8</v>
      </c>
      <c r="I21" s="12" t="n">
        <v>17.2</v>
      </c>
      <c r="J21" s="16" t="n">
        <v>17.3</v>
      </c>
      <c r="K21" s="12" t="n">
        <v>17.4</v>
      </c>
      <c r="L21" s="12" t="n">
        <v>17.9</v>
      </c>
      <c r="M21" s="13" t="n">
        <v>18</v>
      </c>
      <c r="N21" s="13" t="n">
        <v>18.05</v>
      </c>
      <c r="O21" s="13" t="n">
        <v>18.2</v>
      </c>
      <c r="P21" s="13" t="n">
        <v>18.35</v>
      </c>
      <c r="Q21" s="13" t="n">
        <v>18.5</v>
      </c>
      <c r="R21" s="13" t="n">
        <v>18.6</v>
      </c>
      <c r="S21" s="13" t="n">
        <v>18.74</v>
      </c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</row>
    <row r="22" s="14" customFormat="true" ht="32.8" hidden="false" customHeight="false" outlineLevel="0" collapsed="false">
      <c r="A22" s="9" t="s">
        <v>42</v>
      </c>
      <c r="B22" s="10" t="s">
        <v>40</v>
      </c>
      <c r="C22" s="11" t="n">
        <v>100.7</v>
      </c>
      <c r="D22" s="26" t="n">
        <f aca="false">D21/C21*100</f>
        <v>101.052631578947</v>
      </c>
      <c r="E22" s="26" t="n">
        <f aca="false">E21/C21*100</f>
        <v>104.605263157895</v>
      </c>
      <c r="F22" s="26" t="n">
        <f aca="false">F21/D21*100</f>
        <v>105.46875</v>
      </c>
      <c r="G22" s="13" t="n">
        <f aca="false">G21/D21*100</f>
        <v>107.421875</v>
      </c>
      <c r="H22" s="26" t="n">
        <f aca="false">H21/F21*100</f>
        <v>103.703703703704</v>
      </c>
      <c r="I22" s="26" t="n">
        <f aca="false">I21/G21*100</f>
        <v>104.242424242424</v>
      </c>
      <c r="J22" s="13" t="n">
        <f aca="false">J21/G21*100</f>
        <v>104.848484848485</v>
      </c>
      <c r="K22" s="26" t="n">
        <f aca="false">K21/I21*100</f>
        <v>101.162790697674</v>
      </c>
      <c r="L22" s="26" t="n">
        <f aca="false">L21/J21*100</f>
        <v>103.468208092486</v>
      </c>
      <c r="M22" s="13" t="n">
        <f aca="false">M21/J21*100</f>
        <v>104.046242774566</v>
      </c>
      <c r="N22" s="13" t="n">
        <f aca="false">N21/K21*100</f>
        <v>103.735632183908</v>
      </c>
      <c r="O22" s="13" t="n">
        <f aca="false">O21/L21*100</f>
        <v>101.675977653631</v>
      </c>
      <c r="P22" s="13" t="n">
        <f aca="false">P21/M21*100</f>
        <v>101.944444444444</v>
      </c>
      <c r="Q22" s="13" t="n">
        <f aca="false">Q21/N21*100</f>
        <v>102.493074792244</v>
      </c>
      <c r="R22" s="13" t="n">
        <f aca="false">R21/O21*100</f>
        <v>102.197802197802</v>
      </c>
      <c r="S22" s="13" t="n">
        <f aca="false">S21/P21*100</f>
        <v>102.125340599455</v>
      </c>
    </row>
    <row r="23" s="14" customFormat="true" ht="64.15" hidden="false" customHeight="false" outlineLevel="0" collapsed="false">
      <c r="A23" s="9" t="s">
        <v>43</v>
      </c>
      <c r="B23" s="10" t="s">
        <v>38</v>
      </c>
      <c r="C23" s="13"/>
      <c r="D23" s="13"/>
      <c r="E23" s="13"/>
      <c r="F23" s="13"/>
      <c r="G23" s="13"/>
      <c r="H23" s="13"/>
      <c r="I23" s="13"/>
      <c r="J23" s="13"/>
      <c r="K23" s="27"/>
      <c r="L23" s="13"/>
      <c r="M23" s="13"/>
      <c r="N23" s="13"/>
      <c r="O23" s="13"/>
      <c r="P23" s="13"/>
      <c r="Q23" s="13"/>
      <c r="R23" s="13"/>
      <c r="S23" s="13"/>
    </row>
    <row r="24" s="14" customFormat="true" ht="32.8" hidden="false" customHeight="false" outlineLevel="0" collapsed="false">
      <c r="A24" s="9" t="s">
        <v>44</v>
      </c>
      <c r="B24" s="10" t="s">
        <v>40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="14" customFormat="true" ht="48.5" hidden="false" customHeight="false" outlineLevel="0" collapsed="false">
      <c r="A25" s="9" t="s">
        <v>45</v>
      </c>
      <c r="B25" s="10" t="s">
        <v>38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="14" customFormat="true" ht="32.8" hidden="false" customHeight="false" outlineLevel="0" collapsed="false">
      <c r="A26" s="9" t="s">
        <v>46</v>
      </c>
      <c r="B26" s="10" t="s">
        <v>40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="14" customFormat="true" ht="64.15" hidden="false" customHeight="false" outlineLevel="0" collapsed="false">
      <c r="A27" s="9" t="s">
        <v>47</v>
      </c>
      <c r="B27" s="10" t="s">
        <v>38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="14" customFormat="true" ht="32.8" hidden="false" customHeight="false" outlineLevel="0" collapsed="false">
      <c r="A28" s="9" t="s">
        <v>48</v>
      </c>
      <c r="B28" s="10" t="s">
        <v>40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="14" customFormat="true" ht="64.15" hidden="false" customHeight="false" outlineLevel="0" collapsed="false">
      <c r="A29" s="9" t="s">
        <v>49</v>
      </c>
      <c r="B29" s="10" t="s">
        <v>38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="14" customFormat="true" ht="32.8" hidden="false" customHeight="false" outlineLevel="0" collapsed="false">
      <c r="A30" s="9" t="s">
        <v>50</v>
      </c>
      <c r="B30" s="10" t="s">
        <v>40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="14" customFormat="true" ht="48.5" hidden="false" customHeight="false" outlineLevel="0" collapsed="false">
      <c r="A31" s="9" t="s">
        <v>51</v>
      </c>
      <c r="B31" s="10" t="s">
        <v>38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="14" customFormat="true" ht="32.8" hidden="false" customHeight="false" outlineLevel="0" collapsed="false">
      <c r="A32" s="9" t="s">
        <v>52</v>
      </c>
      <c r="B32" s="10" t="s">
        <v>40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="14" customFormat="true" ht="95.5" hidden="false" customHeight="false" outlineLevel="0" collapsed="false">
      <c r="A33" s="9" t="s">
        <v>53</v>
      </c>
      <c r="B33" s="10" t="s">
        <v>38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="14" customFormat="true" ht="64.15" hidden="false" customHeight="false" outlineLevel="0" collapsed="false">
      <c r="A34" s="9" t="s">
        <v>54</v>
      </c>
      <c r="B34" s="10" t="s">
        <v>40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="14" customFormat="true" ht="64.15" hidden="false" customHeight="false" outlineLevel="0" collapsed="false">
      <c r="A35" s="9" t="s">
        <v>55</v>
      </c>
      <c r="B35" s="10" t="s">
        <v>38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="14" customFormat="true" ht="32.8" hidden="false" customHeight="false" outlineLevel="0" collapsed="false">
      <c r="A36" s="9" t="s">
        <v>56</v>
      </c>
      <c r="B36" s="10" t="s">
        <v>40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="14" customFormat="true" ht="79.85" hidden="false" customHeight="false" outlineLevel="0" collapsed="false">
      <c r="A37" s="9" t="s">
        <v>57</v>
      </c>
      <c r="B37" s="10" t="s">
        <v>38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="14" customFormat="true" ht="48.5" hidden="false" customHeight="false" outlineLevel="0" collapsed="false">
      <c r="A38" s="9" t="s">
        <v>58</v>
      </c>
      <c r="B38" s="10" t="s">
        <v>40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="14" customFormat="true" ht="64.15" hidden="false" customHeight="false" outlineLevel="0" collapsed="false">
      <c r="A39" s="9" t="s">
        <v>59</v>
      </c>
      <c r="B39" s="10" t="s">
        <v>38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="14" customFormat="true" ht="32.8" hidden="false" customHeight="false" outlineLevel="0" collapsed="false">
      <c r="A40" s="9" t="s">
        <v>60</v>
      </c>
      <c r="B40" s="10" t="s">
        <v>40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="14" customFormat="true" ht="79.85" hidden="false" customHeight="false" outlineLevel="0" collapsed="false">
      <c r="A41" s="9" t="s">
        <v>61</v>
      </c>
      <c r="B41" s="10" t="s">
        <v>38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="14" customFormat="true" ht="48.5" hidden="false" customHeight="false" outlineLevel="0" collapsed="false">
      <c r="A42" s="9" t="s">
        <v>62</v>
      </c>
      <c r="B42" s="10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="14" customFormat="true" ht="64.15" hidden="false" customHeight="false" outlineLevel="0" collapsed="false">
      <c r="A43" s="9" t="s">
        <v>63</v>
      </c>
      <c r="B43" s="10" t="s">
        <v>38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="14" customFormat="true" ht="32.8" hidden="false" customHeight="false" outlineLevel="0" collapsed="false">
      <c r="A44" s="9" t="s">
        <v>64</v>
      </c>
      <c r="B44" s="10" t="s">
        <v>40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="14" customFormat="true" ht="64.15" hidden="false" customHeight="false" outlineLevel="0" collapsed="false">
      <c r="A45" s="9" t="s">
        <v>65</v>
      </c>
      <c r="B45" s="10" t="s">
        <v>38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="14" customFormat="true" ht="32.8" hidden="false" customHeight="false" outlineLevel="0" collapsed="false">
      <c r="A46" s="9" t="s">
        <v>66</v>
      </c>
      <c r="B46" s="10" t="s">
        <v>40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="14" customFormat="true" ht="64.15" hidden="false" customHeight="false" outlineLevel="0" collapsed="false">
      <c r="A47" s="9" t="s">
        <v>67</v>
      </c>
      <c r="B47" s="10" t="s">
        <v>38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="14" customFormat="true" ht="32.8" hidden="false" customHeight="false" outlineLevel="0" collapsed="false">
      <c r="A48" s="9" t="s">
        <v>68</v>
      </c>
      <c r="B48" s="10" t="s">
        <v>40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="14" customFormat="true" ht="79.85" hidden="false" customHeight="false" outlineLevel="0" collapsed="false">
      <c r="A49" s="9" t="s">
        <v>69</v>
      </c>
      <c r="B49" s="10" t="s">
        <v>38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="14" customFormat="true" ht="48.5" hidden="false" customHeight="false" outlineLevel="0" collapsed="false">
      <c r="A50" s="9" t="s">
        <v>70</v>
      </c>
      <c r="B50" s="10" t="s">
        <v>40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="14" customFormat="true" ht="64.15" hidden="false" customHeight="false" outlineLevel="0" collapsed="false">
      <c r="A51" s="9" t="s">
        <v>71</v>
      </c>
      <c r="B51" s="10" t="s">
        <v>38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="14" customFormat="true" ht="32.8" hidden="false" customHeight="false" outlineLevel="0" collapsed="false">
      <c r="A52" s="9" t="s">
        <v>72</v>
      </c>
      <c r="B52" s="10" t="s">
        <v>40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="14" customFormat="true" ht="64.15" hidden="false" customHeight="false" outlineLevel="0" collapsed="false">
      <c r="A53" s="9" t="s">
        <v>73</v>
      </c>
      <c r="B53" s="10" t="s">
        <v>38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="14" customFormat="true" ht="32.8" hidden="false" customHeight="false" outlineLevel="0" collapsed="false">
      <c r="A54" s="9" t="s">
        <v>74</v>
      </c>
      <c r="B54" s="10" t="s">
        <v>40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="14" customFormat="true" ht="64.15" hidden="false" customHeight="false" outlineLevel="0" collapsed="false">
      <c r="A55" s="9" t="s">
        <v>75</v>
      </c>
      <c r="B55" s="10" t="s">
        <v>38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="14" customFormat="true" ht="32.8" hidden="false" customHeight="false" outlineLevel="0" collapsed="false">
      <c r="A56" s="9" t="s">
        <v>76</v>
      </c>
      <c r="B56" s="10" t="s">
        <v>40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="14" customFormat="true" ht="48.5" hidden="false" customHeight="false" outlineLevel="0" collapsed="false">
      <c r="A57" s="9" t="s">
        <v>77</v>
      </c>
      <c r="B57" s="10" t="s">
        <v>38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="14" customFormat="true" ht="32.8" hidden="false" customHeight="false" outlineLevel="0" collapsed="false">
      <c r="A58" s="9" t="s">
        <v>78</v>
      </c>
      <c r="B58" s="10" t="s">
        <v>40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="14" customFormat="true" ht="64.15" hidden="false" customHeight="false" outlineLevel="0" collapsed="false">
      <c r="A59" s="9" t="s">
        <v>79</v>
      </c>
      <c r="B59" s="10" t="s">
        <v>38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="14" customFormat="true" ht="32.8" hidden="false" customHeight="false" outlineLevel="0" collapsed="false">
      <c r="A60" s="9" t="s">
        <v>80</v>
      </c>
      <c r="B60" s="10" t="s">
        <v>40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="14" customFormat="true" ht="32.8" hidden="false" customHeight="false" outlineLevel="0" collapsed="false">
      <c r="A61" s="21" t="s">
        <v>81</v>
      </c>
      <c r="B61" s="10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="14" customFormat="true" ht="79.85" hidden="false" customHeight="false" outlineLevel="0" collapsed="false">
      <c r="A62" s="9" t="s">
        <v>82</v>
      </c>
      <c r="B62" s="10" t="s">
        <v>38</v>
      </c>
      <c r="C62" s="11" t="n">
        <v>121.6</v>
      </c>
      <c r="D62" s="11" t="n">
        <v>138.62</v>
      </c>
      <c r="E62" s="26" t="n">
        <v>153.18</v>
      </c>
      <c r="F62" s="26" t="n">
        <v>155.81</v>
      </c>
      <c r="G62" s="13" t="n">
        <v>158</v>
      </c>
      <c r="H62" s="13" t="n">
        <v>167.73</v>
      </c>
      <c r="I62" s="13" t="n">
        <v>171.39</v>
      </c>
      <c r="J62" s="13" t="n">
        <v>175</v>
      </c>
      <c r="K62" s="13" t="n">
        <v>186.18</v>
      </c>
      <c r="L62" s="13" t="n">
        <v>194.7</v>
      </c>
      <c r="M62" s="13" t="n">
        <v>196</v>
      </c>
      <c r="N62" s="13" t="n">
        <v>197</v>
      </c>
      <c r="O62" s="13" t="n">
        <v>202.4</v>
      </c>
      <c r="P62" s="13" t="n">
        <v>204</v>
      </c>
      <c r="Q62" s="13" t="n">
        <v>206.7</v>
      </c>
      <c r="R62" s="13" t="n">
        <v>210.4</v>
      </c>
      <c r="S62" s="13" t="n">
        <v>214</v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</row>
    <row r="63" s="14" customFormat="true" ht="48.5" hidden="false" customHeight="false" outlineLevel="0" collapsed="false">
      <c r="A63" s="9" t="s">
        <v>83</v>
      </c>
      <c r="B63" s="10" t="s">
        <v>40</v>
      </c>
      <c r="C63" s="11" t="n">
        <v>75.1</v>
      </c>
      <c r="D63" s="11" t="n">
        <v>114</v>
      </c>
      <c r="E63" s="12" t="n">
        <v>110.5</v>
      </c>
      <c r="F63" s="26" t="n">
        <v>112.4</v>
      </c>
      <c r="G63" s="13" t="n">
        <f aca="false">G62/D62*100</f>
        <v>113.98066657048</v>
      </c>
      <c r="H63" s="13" t="n">
        <f aca="false">H62/E62*100</f>
        <v>109.498629063846</v>
      </c>
      <c r="I63" s="13" t="n">
        <f aca="false">I62/F62*100</f>
        <v>109.999358192671</v>
      </c>
      <c r="J63" s="13" t="n">
        <f aca="false">J62/G62*100</f>
        <v>110.759493670886</v>
      </c>
      <c r="K63" s="13" t="n">
        <f aca="false">K62/H62*100</f>
        <v>110.99982114112</v>
      </c>
      <c r="L63" s="13" t="n">
        <f aca="false">L62/I62*100</f>
        <v>113.600560126028</v>
      </c>
      <c r="M63" s="13" t="n">
        <f aca="false">M62/J62*100</f>
        <v>112</v>
      </c>
      <c r="N63" s="13" t="n">
        <f aca="false">N62/K62*100</f>
        <v>105.811580191213</v>
      </c>
      <c r="O63" s="13" t="n">
        <f aca="false">O62/L62*100</f>
        <v>103.954802259887</v>
      </c>
      <c r="P63" s="13" t="n">
        <f aca="false">P62/M62*100</f>
        <v>104.081632653061</v>
      </c>
      <c r="Q63" s="13" t="n">
        <f aca="false">Q62/N62*100</f>
        <v>104.92385786802</v>
      </c>
      <c r="R63" s="13" t="n">
        <f aca="false">R62/O62*100</f>
        <v>103.95256916996</v>
      </c>
      <c r="S63" s="13" t="n">
        <f aca="false">S62/P62*100</f>
        <v>104.901960784314</v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</row>
    <row r="64" s="14" customFormat="true" ht="48.5" hidden="false" customHeight="false" outlineLevel="0" collapsed="false">
      <c r="A64" s="21" t="s">
        <v>84</v>
      </c>
      <c r="B64" s="10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="14" customFormat="true" ht="79.85" hidden="false" customHeight="false" outlineLevel="0" collapsed="false">
      <c r="A65" s="9" t="s">
        <v>85</v>
      </c>
      <c r="B65" s="10" t="s">
        <v>38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="14" customFormat="true" ht="48.5" hidden="false" customHeight="false" outlineLevel="0" collapsed="false">
      <c r="A66" s="9" t="s">
        <v>86</v>
      </c>
      <c r="B66" s="10" t="s">
        <v>40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="14" customFormat="true" ht="18" hidden="false" customHeight="false" outlineLevel="0" collapsed="false">
      <c r="A67" s="21" t="s">
        <v>87</v>
      </c>
      <c r="B67" s="10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="14" customFormat="true" ht="18" hidden="false" customHeight="false" outlineLevel="0" collapsed="false">
      <c r="A68" s="9" t="s">
        <v>88</v>
      </c>
      <c r="B68" s="28" t="s">
        <v>89</v>
      </c>
      <c r="C68" s="29" t="n">
        <v>8300</v>
      </c>
      <c r="D68" s="29" t="n">
        <v>8310</v>
      </c>
      <c r="E68" s="29" t="n">
        <v>8300</v>
      </c>
      <c r="F68" s="29" t="n">
        <v>8320</v>
      </c>
      <c r="G68" s="30" t="n">
        <v>8330</v>
      </c>
      <c r="H68" s="30" t="n">
        <v>8325</v>
      </c>
      <c r="I68" s="30" t="n">
        <v>8350</v>
      </c>
      <c r="J68" s="30" t="n">
        <v>8365</v>
      </c>
      <c r="K68" s="13" t="n">
        <v>8330</v>
      </c>
      <c r="L68" s="13" t="n">
        <v>8360</v>
      </c>
      <c r="M68" s="13" t="n">
        <v>8370</v>
      </c>
      <c r="N68" s="13" t="n">
        <v>8335</v>
      </c>
      <c r="O68" s="31" t="n">
        <v>8365</v>
      </c>
      <c r="P68" s="31" t="n">
        <v>8375</v>
      </c>
      <c r="Q68" s="31" t="n">
        <v>8340</v>
      </c>
      <c r="R68" s="31" t="n">
        <v>8370</v>
      </c>
      <c r="S68" s="31" t="n">
        <v>8378</v>
      </c>
    </row>
    <row r="69" s="25" customFormat="true" ht="30.55" hidden="false" customHeight="true" outlineLevel="0" collapsed="false">
      <c r="A69" s="28" t="s">
        <v>90</v>
      </c>
      <c r="B69" s="10" t="s">
        <v>91</v>
      </c>
      <c r="C69" s="29" t="n">
        <v>100.1</v>
      </c>
      <c r="D69" s="29" t="n">
        <v>98</v>
      </c>
      <c r="E69" s="29" t="n">
        <v>99</v>
      </c>
      <c r="F69" s="29" t="n">
        <v>101</v>
      </c>
      <c r="G69" s="30" t="n">
        <v>101.1</v>
      </c>
      <c r="H69" s="30" t="n">
        <v>100</v>
      </c>
      <c r="I69" s="30" t="n">
        <v>101</v>
      </c>
      <c r="J69" s="32" t="n">
        <v>100.1</v>
      </c>
      <c r="K69" s="13" t="n">
        <v>100</v>
      </c>
      <c r="L69" s="13" t="n">
        <v>100</v>
      </c>
      <c r="M69" s="13" t="n">
        <v>100.1</v>
      </c>
      <c r="N69" s="13" t="n">
        <v>101</v>
      </c>
      <c r="O69" s="13" t="n">
        <v>100.1</v>
      </c>
      <c r="P69" s="13" t="n">
        <v>100.1</v>
      </c>
      <c r="Q69" s="13" t="n">
        <v>100</v>
      </c>
      <c r="R69" s="13" t="n">
        <v>100.1</v>
      </c>
      <c r="S69" s="13" t="n">
        <v>100.1</v>
      </c>
    </row>
    <row r="70" s="14" customFormat="true" ht="32.8" hidden="false" customHeight="true" outlineLevel="0" collapsed="false">
      <c r="A70" s="9" t="s">
        <v>92</v>
      </c>
    </row>
    <row r="71" s="14" customFormat="true" ht="18" hidden="false" customHeight="false" outlineLevel="0" collapsed="false">
      <c r="A71" s="9" t="s">
        <v>93</v>
      </c>
      <c r="B71" s="10" t="s">
        <v>94</v>
      </c>
      <c r="C71" s="29" t="n">
        <v>4233</v>
      </c>
      <c r="D71" s="29" t="n">
        <v>4238.1</v>
      </c>
      <c r="E71" s="29" t="n">
        <v>4233</v>
      </c>
      <c r="F71" s="29" t="n">
        <v>4243.2</v>
      </c>
      <c r="G71" s="33" t="n">
        <v>4248</v>
      </c>
      <c r="H71" s="33" t="n">
        <v>4235</v>
      </c>
      <c r="I71" s="33" t="n">
        <v>4245</v>
      </c>
      <c r="J71" s="33" t="n">
        <v>4250</v>
      </c>
      <c r="K71" s="33" t="n">
        <v>4237</v>
      </c>
      <c r="L71" s="33" t="n">
        <v>4248</v>
      </c>
      <c r="M71" s="33" t="n">
        <v>4253</v>
      </c>
      <c r="N71" s="34" t="n">
        <v>4239</v>
      </c>
      <c r="O71" s="34" t="n">
        <v>4250</v>
      </c>
      <c r="P71" s="34" t="n">
        <v>4256</v>
      </c>
      <c r="Q71" s="34" t="n">
        <v>4242</v>
      </c>
      <c r="R71" s="34" t="n">
        <v>4254</v>
      </c>
      <c r="S71" s="34" t="n">
        <v>4260</v>
      </c>
    </row>
    <row r="72" s="14" customFormat="true" ht="32.8" hidden="false" customHeight="false" outlineLevel="0" collapsed="false">
      <c r="A72" s="9" t="s">
        <v>95</v>
      </c>
      <c r="B72" s="10" t="s">
        <v>91</v>
      </c>
      <c r="C72" s="29" t="n">
        <v>100.7</v>
      </c>
      <c r="D72" s="29" t="n">
        <v>100.1</v>
      </c>
      <c r="E72" s="29" t="n">
        <v>99</v>
      </c>
      <c r="F72" s="29" t="n">
        <v>100</v>
      </c>
      <c r="G72" s="29" t="n">
        <v>100.1</v>
      </c>
      <c r="H72" s="29" t="n">
        <v>99</v>
      </c>
      <c r="I72" s="29" t="n">
        <v>100</v>
      </c>
      <c r="J72" s="29" t="n">
        <v>100.1</v>
      </c>
      <c r="K72" s="29" t="n">
        <v>99</v>
      </c>
      <c r="L72" s="29" t="n">
        <v>100</v>
      </c>
      <c r="M72" s="29" t="n">
        <v>100.1</v>
      </c>
      <c r="N72" s="29" t="n">
        <v>99</v>
      </c>
      <c r="O72" s="29" t="n">
        <v>100</v>
      </c>
      <c r="P72" s="29" t="n">
        <v>100.1</v>
      </c>
      <c r="Q72" s="29" t="n">
        <v>99</v>
      </c>
      <c r="R72" s="29" t="n">
        <v>100</v>
      </c>
      <c r="S72" s="29" t="n">
        <v>100.1</v>
      </c>
    </row>
    <row r="73" s="14" customFormat="true" ht="18" hidden="false" customHeight="false" outlineLevel="0" collapsed="false">
      <c r="A73" s="9" t="s">
        <v>96</v>
      </c>
      <c r="B73" s="10" t="s">
        <v>94</v>
      </c>
      <c r="C73" s="35" t="n">
        <v>4067</v>
      </c>
      <c r="D73" s="35" t="n">
        <v>4071.9</v>
      </c>
      <c r="E73" s="35" t="n">
        <v>4067</v>
      </c>
      <c r="F73" s="35" t="n">
        <v>4076.8</v>
      </c>
      <c r="G73" s="17" t="n">
        <f aca="false">G68-G71</f>
        <v>4082</v>
      </c>
      <c r="H73" s="17" t="n">
        <f aca="false">H68-H71</f>
        <v>4090</v>
      </c>
      <c r="I73" s="17" t="n">
        <f aca="false">I68-I71</f>
        <v>4105</v>
      </c>
      <c r="J73" s="17" t="n">
        <f aca="false">J68-J71</f>
        <v>4115</v>
      </c>
      <c r="K73" s="17" t="n">
        <f aca="false">K68-K71</f>
        <v>4093</v>
      </c>
      <c r="L73" s="17" t="n">
        <f aca="false">L68-L71</f>
        <v>4112</v>
      </c>
      <c r="M73" s="17" t="n">
        <f aca="false">M68-M71</f>
        <v>4117</v>
      </c>
      <c r="N73" s="17" t="n">
        <f aca="false">N68-N71</f>
        <v>4096</v>
      </c>
      <c r="O73" s="17" t="n">
        <f aca="false">O68-O71</f>
        <v>4115</v>
      </c>
      <c r="P73" s="17" t="n">
        <f aca="false">P68-P71</f>
        <v>4119</v>
      </c>
      <c r="Q73" s="17" t="n">
        <f aca="false">Q68-Q71</f>
        <v>4098</v>
      </c>
      <c r="R73" s="17" t="n">
        <f aca="false">R68-R71</f>
        <v>4116</v>
      </c>
      <c r="S73" s="17" t="n">
        <f aca="false">S68-S71</f>
        <v>4118</v>
      </c>
    </row>
    <row r="74" s="14" customFormat="true" ht="32.8" hidden="false" customHeight="false" outlineLevel="0" collapsed="false">
      <c r="A74" s="9" t="s">
        <v>97</v>
      </c>
      <c r="B74" s="10" t="s">
        <v>91</v>
      </c>
      <c r="C74" s="36" t="n">
        <v>100.1</v>
      </c>
      <c r="D74" s="36" t="n">
        <v>100.1</v>
      </c>
      <c r="E74" s="36" t="n">
        <v>99</v>
      </c>
      <c r="F74" s="36" t="n">
        <v>100.1</v>
      </c>
      <c r="G74" s="36" t="n">
        <v>100.1</v>
      </c>
      <c r="H74" s="36" t="n">
        <v>99</v>
      </c>
      <c r="I74" s="36" t="n">
        <v>100.1</v>
      </c>
      <c r="J74" s="36" t="n">
        <v>100.1</v>
      </c>
      <c r="K74" s="36" t="n">
        <v>99</v>
      </c>
      <c r="L74" s="36" t="n">
        <v>100.1</v>
      </c>
      <c r="M74" s="36" t="n">
        <v>100.1</v>
      </c>
      <c r="N74" s="13" t="n">
        <v>100.7</v>
      </c>
      <c r="O74" s="13" t="n">
        <v>100.1</v>
      </c>
      <c r="P74" s="13" t="n">
        <v>100.1</v>
      </c>
      <c r="Q74" s="13" t="n">
        <v>100</v>
      </c>
      <c r="R74" s="13" t="n">
        <v>100.1</v>
      </c>
      <c r="S74" s="13" t="n">
        <v>100</v>
      </c>
    </row>
    <row r="75" s="14" customFormat="true" ht="32.8" hidden="false" customHeight="false" outlineLevel="0" collapsed="false">
      <c r="A75" s="21" t="s">
        <v>98</v>
      </c>
      <c r="B75" s="10"/>
      <c r="C75" s="37"/>
      <c r="D75" s="37"/>
      <c r="E75" s="37"/>
      <c r="F75" s="37"/>
      <c r="G75" s="37"/>
      <c r="H75" s="37"/>
      <c r="I75" s="37"/>
      <c r="J75" s="37"/>
      <c r="K75" s="31"/>
      <c r="L75" s="31"/>
      <c r="M75" s="31"/>
      <c r="N75" s="31"/>
      <c r="O75" s="31"/>
      <c r="P75" s="31"/>
      <c r="Q75" s="31"/>
      <c r="R75" s="31"/>
      <c r="S75" s="31"/>
    </row>
    <row r="76" s="14" customFormat="true" ht="18" hidden="false" customHeight="false" outlineLevel="0" collapsed="false">
      <c r="A76" s="9" t="s">
        <v>99</v>
      </c>
      <c r="B76" s="10" t="s">
        <v>100</v>
      </c>
      <c r="C76" s="38" t="n">
        <v>245.7</v>
      </c>
      <c r="D76" s="38" t="n">
        <v>262</v>
      </c>
      <c r="E76" s="38" t="n">
        <v>250</v>
      </c>
      <c r="F76" s="38" t="n">
        <v>262</v>
      </c>
      <c r="G76" s="39" t="n">
        <v>264</v>
      </c>
      <c r="H76" s="38" t="n">
        <v>255</v>
      </c>
      <c r="I76" s="38" t="n">
        <v>270</v>
      </c>
      <c r="J76" s="39" t="n">
        <v>272</v>
      </c>
      <c r="K76" s="38" t="n">
        <v>260</v>
      </c>
      <c r="L76" s="38" t="n">
        <v>275</v>
      </c>
      <c r="M76" s="39" t="n">
        <v>277</v>
      </c>
      <c r="N76" s="17" t="n">
        <v>268.2</v>
      </c>
      <c r="O76" s="17" t="n">
        <v>290</v>
      </c>
      <c r="P76" s="17" t="n">
        <v>296.5</v>
      </c>
      <c r="Q76" s="17" t="n">
        <v>297</v>
      </c>
      <c r="R76" s="17" t="n">
        <v>298</v>
      </c>
      <c r="S76" s="17" t="n">
        <v>300</v>
      </c>
    </row>
    <row r="77" s="14" customFormat="true" ht="18" hidden="false" customHeight="false" outlineLevel="0" collapsed="false">
      <c r="A77" s="9" t="s">
        <v>101</v>
      </c>
      <c r="B77" s="10" t="s">
        <v>100</v>
      </c>
      <c r="C77" s="40" t="n">
        <v>0</v>
      </c>
      <c r="D77" s="40" t="n">
        <v>0</v>
      </c>
      <c r="E77" s="40" t="n">
        <v>0</v>
      </c>
      <c r="F77" s="40" t="n">
        <v>0</v>
      </c>
      <c r="G77" s="41" t="n">
        <v>0</v>
      </c>
      <c r="H77" s="40" t="n">
        <v>0</v>
      </c>
      <c r="I77" s="40" t="n">
        <v>0</v>
      </c>
      <c r="J77" s="41" t="n">
        <v>0</v>
      </c>
      <c r="K77" s="40" t="n">
        <v>0</v>
      </c>
      <c r="L77" s="40" t="n">
        <v>0</v>
      </c>
      <c r="M77" s="41" t="n">
        <v>0</v>
      </c>
      <c r="N77" s="17" t="n">
        <v>0</v>
      </c>
      <c r="O77" s="17" t="n">
        <v>0</v>
      </c>
      <c r="P77" s="17" t="n">
        <v>0</v>
      </c>
      <c r="Q77" s="17" t="n">
        <v>0</v>
      </c>
      <c r="R77" s="17" t="n">
        <v>0</v>
      </c>
      <c r="S77" s="17" t="n">
        <v>0</v>
      </c>
    </row>
    <row r="78" s="14" customFormat="true" ht="18" hidden="false" customHeight="false" outlineLevel="0" collapsed="false">
      <c r="A78" s="9" t="s">
        <v>102</v>
      </c>
      <c r="B78" s="10" t="s">
        <v>100</v>
      </c>
      <c r="C78" s="36" t="n">
        <v>1.9</v>
      </c>
      <c r="D78" s="36" t="n">
        <v>2</v>
      </c>
      <c r="E78" s="36" t="n">
        <v>1.9</v>
      </c>
      <c r="F78" s="36" t="n">
        <v>2.3</v>
      </c>
      <c r="G78" s="17" t="n">
        <v>2.3</v>
      </c>
      <c r="H78" s="36" t="n">
        <v>2</v>
      </c>
      <c r="I78" s="36" t="n">
        <v>2.5</v>
      </c>
      <c r="J78" s="17" t="n">
        <v>2.5</v>
      </c>
      <c r="K78" s="36" t="n">
        <v>2.3</v>
      </c>
      <c r="L78" s="36" t="n">
        <v>2.5</v>
      </c>
      <c r="M78" s="17" t="n">
        <v>2.5</v>
      </c>
      <c r="N78" s="17" t="n">
        <v>0.4</v>
      </c>
      <c r="O78" s="17" t="n">
        <v>0.4</v>
      </c>
      <c r="P78" s="17" t="n">
        <v>0.4</v>
      </c>
      <c r="Q78" s="17" t="n">
        <v>0.4</v>
      </c>
      <c r="R78" s="17" t="n">
        <v>0.4</v>
      </c>
      <c r="S78" s="17" t="n">
        <v>0.4</v>
      </c>
    </row>
    <row r="79" s="7" customFormat="true" ht="18" hidden="false" customHeight="false" outlineLevel="0" collapsed="false">
      <c r="A79" s="42" t="s">
        <v>103</v>
      </c>
      <c r="B79" s="43" t="s">
        <v>100</v>
      </c>
      <c r="C79" s="44" t="n">
        <v>1.9</v>
      </c>
      <c r="D79" s="44" t="n">
        <v>2</v>
      </c>
      <c r="E79" s="44" t="n">
        <v>1.9</v>
      </c>
      <c r="F79" s="44" t="n">
        <v>2.3</v>
      </c>
      <c r="G79" s="45" t="n">
        <v>2.3</v>
      </c>
      <c r="H79" s="44" t="n">
        <v>2</v>
      </c>
      <c r="I79" s="44" t="n">
        <v>2.5</v>
      </c>
      <c r="J79" s="45" t="n">
        <v>2.5</v>
      </c>
      <c r="K79" s="44" t="n">
        <v>2.3</v>
      </c>
      <c r="L79" s="44" t="n">
        <v>2.5</v>
      </c>
      <c r="M79" s="45" t="n">
        <v>2.5</v>
      </c>
      <c r="N79" s="45" t="n">
        <v>0.4</v>
      </c>
      <c r="O79" s="45" t="n">
        <v>0.4</v>
      </c>
      <c r="P79" s="45" t="n">
        <v>0.4</v>
      </c>
      <c r="Q79" s="45" t="n">
        <v>0.4</v>
      </c>
      <c r="R79" s="45" t="n">
        <v>0.4</v>
      </c>
      <c r="S79" s="45" t="n">
        <v>0.4</v>
      </c>
    </row>
    <row r="80" s="7" customFormat="true" ht="18" hidden="false" customHeight="false" outlineLevel="0" collapsed="false">
      <c r="A80" s="42" t="s">
        <v>104</v>
      </c>
      <c r="B80" s="43" t="s">
        <v>100</v>
      </c>
      <c r="C80" s="44" t="n">
        <v>0.1</v>
      </c>
      <c r="D80" s="44" t="n">
        <v>0.1</v>
      </c>
      <c r="E80" s="44" t="n">
        <v>0.1</v>
      </c>
      <c r="F80" s="44" t="n">
        <v>0.1</v>
      </c>
      <c r="G80" s="45" t="n">
        <v>0.1</v>
      </c>
      <c r="H80" s="44" t="n">
        <v>0.1</v>
      </c>
      <c r="I80" s="44" t="n">
        <v>0.1</v>
      </c>
      <c r="J80" s="45" t="n">
        <v>0.1</v>
      </c>
      <c r="K80" s="44" t="n">
        <v>0.1</v>
      </c>
      <c r="L80" s="44" t="n">
        <v>0.1</v>
      </c>
      <c r="M80" s="45" t="n">
        <v>0.1</v>
      </c>
      <c r="N80" s="45" t="n">
        <v>0.01</v>
      </c>
      <c r="O80" s="45" t="n">
        <v>0.01</v>
      </c>
      <c r="P80" s="45" t="n">
        <v>0.01</v>
      </c>
      <c r="Q80" s="45" t="n">
        <v>0.01</v>
      </c>
      <c r="R80" s="45" t="n">
        <v>0.01</v>
      </c>
      <c r="S80" s="45" t="n">
        <v>0.01</v>
      </c>
    </row>
    <row r="81" s="7" customFormat="true" ht="18" hidden="false" customHeight="false" outlineLevel="0" collapsed="false">
      <c r="A81" s="42" t="s">
        <v>105</v>
      </c>
      <c r="B81" s="43" t="s">
        <v>100</v>
      </c>
      <c r="C81" s="44" t="n">
        <v>0.4</v>
      </c>
      <c r="D81" s="44" t="n">
        <v>0.4</v>
      </c>
      <c r="E81" s="44" t="n">
        <v>0.3</v>
      </c>
      <c r="F81" s="44" t="n">
        <v>0.4</v>
      </c>
      <c r="G81" s="45" t="n">
        <v>0.4</v>
      </c>
      <c r="H81" s="44" t="n">
        <v>0.3</v>
      </c>
      <c r="I81" s="44" t="n">
        <v>0.4</v>
      </c>
      <c r="J81" s="45" t="n">
        <v>0.4</v>
      </c>
      <c r="K81" s="44" t="n">
        <v>0.3</v>
      </c>
      <c r="L81" s="44" t="n">
        <v>0.4</v>
      </c>
      <c r="M81" s="45" t="n">
        <v>0.4</v>
      </c>
      <c r="N81" s="45" t="n">
        <v>0.1</v>
      </c>
      <c r="O81" s="45" t="n">
        <v>0.2</v>
      </c>
      <c r="P81" s="45" t="n">
        <v>0.3</v>
      </c>
      <c r="Q81" s="45" t="n">
        <v>0.1</v>
      </c>
      <c r="R81" s="45" t="n">
        <v>0.2</v>
      </c>
      <c r="S81" s="45" t="n">
        <v>0.3</v>
      </c>
    </row>
    <row r="82" s="7" customFormat="true" ht="18" hidden="false" customHeight="false" outlineLevel="0" collapsed="false">
      <c r="A82" s="42" t="s">
        <v>106</v>
      </c>
      <c r="B82" s="43" t="s">
        <v>100</v>
      </c>
      <c r="C82" s="44" t="n">
        <v>48.2</v>
      </c>
      <c r="D82" s="44" t="n">
        <v>49</v>
      </c>
      <c r="E82" s="44" t="n">
        <v>49</v>
      </c>
      <c r="F82" s="44" t="n">
        <v>50</v>
      </c>
      <c r="G82" s="45" t="n">
        <v>50</v>
      </c>
      <c r="H82" s="44" t="n">
        <v>49</v>
      </c>
      <c r="I82" s="44" t="n">
        <v>50</v>
      </c>
      <c r="J82" s="45" t="n">
        <v>50</v>
      </c>
      <c r="K82" s="44" t="n">
        <v>49</v>
      </c>
      <c r="L82" s="46" t="n">
        <v>50.4</v>
      </c>
      <c r="M82" s="45" t="n">
        <v>50.4</v>
      </c>
      <c r="N82" s="43" t="n">
        <v>49.5</v>
      </c>
      <c r="O82" s="47" t="n">
        <v>49.8</v>
      </c>
      <c r="P82" s="43" t="n">
        <v>50.2</v>
      </c>
      <c r="Q82" s="43" t="n">
        <v>49.2</v>
      </c>
      <c r="R82" s="43" t="n">
        <v>49.8</v>
      </c>
      <c r="S82" s="43" t="n">
        <v>50</v>
      </c>
    </row>
    <row r="83" s="7" customFormat="true" ht="18" hidden="false" customHeight="false" outlineLevel="0" collapsed="false">
      <c r="A83" s="42" t="s">
        <v>107</v>
      </c>
      <c r="B83" s="43" t="s">
        <v>100</v>
      </c>
      <c r="C83" s="44" t="n">
        <v>9.4</v>
      </c>
      <c r="D83" s="44" t="n">
        <v>10</v>
      </c>
      <c r="E83" s="44" t="n">
        <v>9.7</v>
      </c>
      <c r="F83" s="44" t="n">
        <v>10</v>
      </c>
      <c r="G83" s="45" t="n">
        <v>10</v>
      </c>
      <c r="H83" s="44" t="n">
        <v>10</v>
      </c>
      <c r="I83" s="44" t="n">
        <v>10.1</v>
      </c>
      <c r="J83" s="45" t="n">
        <v>10.1</v>
      </c>
      <c r="K83" s="44" t="n">
        <v>10.1</v>
      </c>
      <c r="L83" s="44" t="n">
        <v>10.2</v>
      </c>
      <c r="M83" s="45" t="n">
        <v>10.2</v>
      </c>
      <c r="N83" s="45" t="n">
        <v>9.5</v>
      </c>
      <c r="O83" s="45" t="n">
        <v>9.8</v>
      </c>
      <c r="P83" s="45" t="n">
        <v>10.1</v>
      </c>
      <c r="Q83" s="45" t="n">
        <v>9.7</v>
      </c>
      <c r="R83" s="45" t="n">
        <v>9.8</v>
      </c>
      <c r="S83" s="45" t="n">
        <v>10.2</v>
      </c>
    </row>
    <row r="84" s="7" customFormat="true" ht="18" hidden="false" customHeight="false" outlineLevel="0" collapsed="false">
      <c r="A84" s="42" t="s">
        <v>108</v>
      </c>
      <c r="B84" s="43" t="s">
        <v>109</v>
      </c>
      <c r="C84" s="48" t="n">
        <v>9836.9</v>
      </c>
      <c r="D84" s="48" t="n">
        <v>9936</v>
      </c>
      <c r="E84" s="48" t="n">
        <v>9821</v>
      </c>
      <c r="F84" s="48" t="n">
        <v>9900</v>
      </c>
      <c r="G84" s="45" t="n">
        <v>9900</v>
      </c>
      <c r="H84" s="48" t="n">
        <v>9823</v>
      </c>
      <c r="I84" s="48" t="n">
        <v>10000</v>
      </c>
      <c r="J84" s="45" t="n">
        <v>10000</v>
      </c>
      <c r="K84" s="48" t="n">
        <v>10000</v>
      </c>
      <c r="L84" s="48" t="n">
        <v>11200</v>
      </c>
      <c r="M84" s="45" t="n">
        <v>11200</v>
      </c>
      <c r="N84" s="45" t="n">
        <v>9.75</v>
      </c>
      <c r="O84" s="45" t="n">
        <v>9.78</v>
      </c>
      <c r="P84" s="45" t="n">
        <v>9.82</v>
      </c>
      <c r="Q84" s="45" t="n">
        <v>9.8</v>
      </c>
      <c r="R84" s="45" t="n">
        <v>9.82</v>
      </c>
      <c r="S84" s="45" t="n">
        <v>9.94</v>
      </c>
    </row>
    <row r="85" s="7" customFormat="true" ht="18" hidden="false" customHeight="false" outlineLevel="0" collapsed="false">
      <c r="A85" s="8" t="s">
        <v>110</v>
      </c>
      <c r="B85" s="43"/>
      <c r="C85" s="49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</row>
    <row r="86" s="57" customFormat="true" ht="31.6" hidden="false" customHeight="false" outlineLevel="0" collapsed="false">
      <c r="A86" s="42" t="s">
        <v>111</v>
      </c>
      <c r="B86" s="51" t="s">
        <v>112</v>
      </c>
      <c r="C86" s="52" t="n">
        <v>187.5</v>
      </c>
      <c r="D86" s="53" t="n">
        <v>188</v>
      </c>
      <c r="E86" s="53" t="n">
        <v>188.5</v>
      </c>
      <c r="F86" s="53" t="n">
        <v>190</v>
      </c>
      <c r="G86" s="54" t="n">
        <v>191</v>
      </c>
      <c r="H86" s="53" t="n">
        <v>192</v>
      </c>
      <c r="I86" s="53" t="n">
        <v>194</v>
      </c>
      <c r="J86" s="54" t="n">
        <v>195</v>
      </c>
      <c r="K86" s="53" t="n">
        <v>194.8</v>
      </c>
      <c r="L86" s="53" t="n">
        <v>196</v>
      </c>
      <c r="M86" s="55" t="n">
        <v>198</v>
      </c>
      <c r="N86" s="55" t="n">
        <v>196</v>
      </c>
      <c r="O86" s="55" t="n">
        <v>198</v>
      </c>
      <c r="P86" s="55" t="n">
        <v>201</v>
      </c>
      <c r="Q86" s="55" t="n">
        <v>199</v>
      </c>
      <c r="R86" s="55" t="n">
        <v>202</v>
      </c>
      <c r="S86" s="55" t="n">
        <v>204</v>
      </c>
      <c r="T86" s="56"/>
      <c r="U86" s="56"/>
      <c r="V86" s="56"/>
      <c r="W86" s="56"/>
      <c r="X86" s="56"/>
      <c r="Y86" s="56"/>
      <c r="Z86" s="56"/>
    </row>
    <row r="87" s="7" customFormat="true" ht="31.6" hidden="false" customHeight="false" outlineLevel="0" collapsed="false">
      <c r="A87" s="58" t="s">
        <v>113</v>
      </c>
      <c r="B87" s="43" t="s">
        <v>91</v>
      </c>
      <c r="C87" s="59" t="n">
        <v>96</v>
      </c>
      <c r="D87" s="60" t="n">
        <f aca="false">D86/C86*100/105.3*100</f>
        <v>95.2200063311175</v>
      </c>
      <c r="E87" s="60" t="n">
        <f aca="false">E86/D86*100/104.8*100</f>
        <v>95.6736235179471</v>
      </c>
      <c r="F87" s="60" t="n">
        <f aca="false">F86/D86*100/104.6*100</f>
        <v>96.6193401407591</v>
      </c>
      <c r="G87" s="54" t="n">
        <v>96.62</v>
      </c>
      <c r="H87" s="60" t="n">
        <f aca="false">H86/F86*100/104.6*100</f>
        <v>96.6086343966992</v>
      </c>
      <c r="I87" s="60" t="n">
        <f aca="false">I86/G86*100/104.5*100</f>
        <v>97.1968235677247</v>
      </c>
      <c r="J87" s="54" t="n">
        <v>97.2</v>
      </c>
      <c r="K87" s="60" t="n">
        <f aca="false">K86/I86*100/104.4*100</f>
        <v>96.1804321207094</v>
      </c>
      <c r="L87" s="60" t="n">
        <f aca="false">L86/J86*100/104.3*100</f>
        <v>96.3689554293581</v>
      </c>
      <c r="M87" s="55" t="n">
        <v>96.37</v>
      </c>
      <c r="N87" s="55" t="n">
        <v>97.68</v>
      </c>
      <c r="O87" s="55" t="n">
        <v>97.76</v>
      </c>
      <c r="P87" s="55" t="n">
        <v>97.78</v>
      </c>
      <c r="Q87" s="55" t="n">
        <v>97.68</v>
      </c>
      <c r="R87" s="55" t="n">
        <v>97.76</v>
      </c>
      <c r="S87" s="55" t="n">
        <v>97.78</v>
      </c>
      <c r="T87" s="56"/>
      <c r="U87" s="56"/>
      <c r="V87" s="56"/>
      <c r="W87" s="56"/>
      <c r="X87" s="56"/>
      <c r="Y87" s="56"/>
      <c r="Z87" s="56"/>
    </row>
    <row r="88" s="7" customFormat="true" ht="18" hidden="false" customHeight="false" outlineLevel="0" collapsed="false">
      <c r="A88" s="42" t="s">
        <v>114</v>
      </c>
      <c r="B88" s="51" t="s">
        <v>115</v>
      </c>
      <c r="C88" s="52" t="n">
        <v>4.8</v>
      </c>
      <c r="D88" s="53" t="n">
        <v>5.9</v>
      </c>
      <c r="E88" s="53" t="n">
        <v>5.9</v>
      </c>
      <c r="F88" s="53" t="n">
        <v>6</v>
      </c>
      <c r="G88" s="54" t="n">
        <v>6</v>
      </c>
      <c r="H88" s="53" t="n">
        <v>6.1</v>
      </c>
      <c r="I88" s="53" t="n">
        <v>6.2</v>
      </c>
      <c r="J88" s="54" t="n">
        <v>6.2</v>
      </c>
      <c r="K88" s="53" t="n">
        <v>6.2</v>
      </c>
      <c r="L88" s="53" t="n">
        <v>6.3</v>
      </c>
      <c r="M88" s="55" t="n">
        <v>6.3</v>
      </c>
      <c r="N88" s="55" t="n">
        <v>2.631</v>
      </c>
      <c r="O88" s="55" t="n">
        <v>2.672</v>
      </c>
      <c r="P88" s="55" t="n">
        <v>2.675</v>
      </c>
      <c r="Q88" s="55" t="n">
        <v>2.631</v>
      </c>
      <c r="R88" s="55" t="n">
        <v>2.672</v>
      </c>
      <c r="S88" s="55" t="n">
        <v>2.675</v>
      </c>
      <c r="T88" s="56"/>
      <c r="U88" s="56"/>
      <c r="V88" s="56"/>
      <c r="W88" s="56"/>
      <c r="X88" s="56"/>
      <c r="Y88" s="56"/>
      <c r="Z88" s="56"/>
    </row>
    <row r="89" s="7" customFormat="true" ht="18" hidden="false" customHeight="false" outlineLevel="0" collapsed="false">
      <c r="A89" s="8" t="s">
        <v>116</v>
      </c>
      <c r="B89" s="43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6"/>
      <c r="U89" s="56"/>
      <c r="V89" s="56"/>
      <c r="W89" s="56"/>
      <c r="X89" s="56"/>
      <c r="Y89" s="56"/>
      <c r="Z89" s="56"/>
    </row>
    <row r="90" s="7" customFormat="true" ht="18" hidden="false" customHeight="false" outlineLevel="0" collapsed="false">
      <c r="A90" s="42" t="s">
        <v>117</v>
      </c>
      <c r="B90" s="43" t="s">
        <v>118</v>
      </c>
      <c r="C90" s="52" t="n">
        <v>434.8</v>
      </c>
      <c r="D90" s="53" t="n">
        <v>435</v>
      </c>
      <c r="E90" s="53" t="n">
        <v>445</v>
      </c>
      <c r="F90" s="53" t="n">
        <v>460.9</v>
      </c>
      <c r="G90" s="54" t="n">
        <v>460.9</v>
      </c>
      <c r="H90" s="53" t="n">
        <v>475</v>
      </c>
      <c r="I90" s="53" t="n">
        <v>488.6</v>
      </c>
      <c r="J90" s="54" t="n">
        <v>488.6</v>
      </c>
      <c r="K90" s="53" t="n">
        <v>503</v>
      </c>
      <c r="L90" s="53" t="n">
        <v>517.9</v>
      </c>
      <c r="M90" s="55" t="n">
        <v>517.9</v>
      </c>
      <c r="N90" s="55" t="n">
        <v>376.4</v>
      </c>
      <c r="O90" s="55" t="n">
        <v>383.6</v>
      </c>
      <c r="P90" s="55" t="n">
        <v>385</v>
      </c>
      <c r="Q90" s="55" t="n">
        <v>376.4</v>
      </c>
      <c r="R90" s="55" t="n">
        <v>383.6</v>
      </c>
      <c r="S90" s="55" t="n">
        <v>385</v>
      </c>
      <c r="T90" s="56"/>
      <c r="U90" s="56"/>
      <c r="V90" s="56"/>
      <c r="W90" s="56"/>
      <c r="X90" s="56"/>
      <c r="Y90" s="56"/>
      <c r="Z90" s="56"/>
    </row>
    <row r="91" s="7" customFormat="true" ht="31.6" hidden="false" customHeight="false" outlineLevel="0" collapsed="false">
      <c r="A91" s="58" t="s">
        <v>119</v>
      </c>
      <c r="B91" s="43" t="s">
        <v>91</v>
      </c>
      <c r="C91" s="59" t="n">
        <v>92.12</v>
      </c>
      <c r="D91" s="60" t="n">
        <f aca="false">D90/C90*100/108.6*100</f>
        <v>92.1233868877289</v>
      </c>
      <c r="E91" s="60" t="n">
        <f aca="false">E90/D90*100/105.5*100</f>
        <v>96.9657351419077</v>
      </c>
      <c r="F91" s="60" t="n">
        <f aca="false">F90/D90*100/105*100</f>
        <v>100.908593322386</v>
      </c>
      <c r="G91" s="54" t="n">
        <v>100.91</v>
      </c>
      <c r="H91" s="60" t="n">
        <f aca="false">H90/F90*100/104.5*100</f>
        <v>98.6212745813527</v>
      </c>
      <c r="I91" s="60" t="n">
        <f aca="false">I90/G90*100/104*100</f>
        <v>101.932673531719</v>
      </c>
      <c r="J91" s="54" t="n">
        <v>101.93</v>
      </c>
      <c r="K91" s="60" t="n">
        <f aca="false">K90/I90*100/104.5*100</f>
        <v>98.5140632252682</v>
      </c>
      <c r="L91" s="60" t="n">
        <f aca="false">L90/J90*100/104*100</f>
        <v>101.919928209327</v>
      </c>
      <c r="M91" s="55" t="n">
        <v>101.92</v>
      </c>
      <c r="N91" s="55" t="n">
        <v>100.67</v>
      </c>
      <c r="O91" s="55" t="n">
        <v>101.63</v>
      </c>
      <c r="P91" s="55" t="n">
        <v>101.65</v>
      </c>
      <c r="Q91" s="55" t="n">
        <v>100.67</v>
      </c>
      <c r="R91" s="55" t="n">
        <v>101.63</v>
      </c>
      <c r="S91" s="55" t="n">
        <v>101.65</v>
      </c>
      <c r="T91" s="56"/>
      <c r="U91" s="56"/>
      <c r="V91" s="56"/>
      <c r="W91" s="56"/>
      <c r="X91" s="56"/>
      <c r="Y91" s="56"/>
      <c r="Z91" s="56"/>
    </row>
    <row r="92" s="7" customFormat="true" ht="18" hidden="false" customHeight="false" outlineLevel="0" collapsed="false">
      <c r="A92" s="42" t="s">
        <v>120</v>
      </c>
      <c r="B92" s="43" t="s">
        <v>118</v>
      </c>
      <c r="C92" s="52" t="n">
        <v>370.07</v>
      </c>
      <c r="D92" s="53" t="n">
        <v>382.7</v>
      </c>
      <c r="E92" s="53" t="n">
        <v>388</v>
      </c>
      <c r="F92" s="53" t="n">
        <v>395.7</v>
      </c>
      <c r="G92" s="54" t="n">
        <v>395.7</v>
      </c>
      <c r="H92" s="53" t="n">
        <v>399</v>
      </c>
      <c r="I92" s="53" t="n">
        <v>409.1</v>
      </c>
      <c r="J92" s="54" t="n">
        <v>409.1</v>
      </c>
      <c r="K92" s="53" t="n">
        <v>405</v>
      </c>
      <c r="L92" s="53" t="n">
        <v>415</v>
      </c>
      <c r="M92" s="55" t="n">
        <v>415</v>
      </c>
      <c r="N92" s="55" t="n">
        <v>342</v>
      </c>
      <c r="O92" s="55" t="n">
        <v>344</v>
      </c>
      <c r="P92" s="55" t="n">
        <v>346</v>
      </c>
      <c r="Q92" s="55" t="n">
        <v>342</v>
      </c>
      <c r="R92" s="55" t="n">
        <v>344</v>
      </c>
      <c r="S92" s="55" t="n">
        <v>346</v>
      </c>
      <c r="T92" s="56"/>
      <c r="U92" s="56"/>
      <c r="V92" s="56"/>
      <c r="W92" s="56"/>
      <c r="X92" s="56"/>
      <c r="Y92" s="56"/>
      <c r="Z92" s="56"/>
    </row>
    <row r="93" s="7" customFormat="true" ht="31.6" hidden="false" customHeight="false" outlineLevel="0" collapsed="false">
      <c r="A93" s="58" t="s">
        <v>121</v>
      </c>
      <c r="B93" s="43" t="s">
        <v>91</v>
      </c>
      <c r="C93" s="59" t="n">
        <v>93.08</v>
      </c>
      <c r="D93" s="60" t="n">
        <f aca="false">D92/C92*100/111.1*100</f>
        <v>93.0808891411475</v>
      </c>
      <c r="E93" s="60" t="n">
        <f aca="false">E92/D92*100/106.5*100</f>
        <v>95.1970861840322</v>
      </c>
      <c r="F93" s="60" t="n">
        <f aca="false">F92/D92*100/106.1*100</f>
        <v>97.4523248302465</v>
      </c>
      <c r="G93" s="54" t="n">
        <v>97.45</v>
      </c>
      <c r="H93" s="60" t="n">
        <f aca="false">H92/F92*100/105*100</f>
        <v>96.0323477381855</v>
      </c>
      <c r="I93" s="60" t="n">
        <f aca="false">I92/G92*100/104.5*100</f>
        <v>98.934357742865</v>
      </c>
      <c r="J93" s="54" t="n">
        <v>98.93</v>
      </c>
      <c r="K93" s="60" t="n">
        <f aca="false">K92/I92*100/104.5*100</f>
        <v>94.7347368888878</v>
      </c>
      <c r="L93" s="60" t="n">
        <f aca="false">L92/J92*100/104*100</f>
        <v>97.540567474569</v>
      </c>
      <c r="M93" s="55" t="n">
        <v>97.54</v>
      </c>
      <c r="N93" s="55" t="n">
        <v>95.88</v>
      </c>
      <c r="O93" s="55" t="n">
        <v>96.35</v>
      </c>
      <c r="P93" s="55" t="n">
        <v>96.35</v>
      </c>
      <c r="Q93" s="55" t="n">
        <v>95.88</v>
      </c>
      <c r="R93" s="55" t="n">
        <v>96.35</v>
      </c>
      <c r="S93" s="55" t="n">
        <v>96.35</v>
      </c>
      <c r="T93" s="56"/>
      <c r="U93" s="56"/>
      <c r="V93" s="56"/>
      <c r="W93" s="56"/>
      <c r="X93" s="56"/>
      <c r="Y93" s="56"/>
      <c r="Z93" s="56"/>
    </row>
    <row r="94" s="7" customFormat="true" ht="48.5" hidden="false" customHeight="false" outlineLevel="0" collapsed="false">
      <c r="A94" s="8" t="s">
        <v>122</v>
      </c>
      <c r="B94" s="43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</row>
    <row r="95" s="7" customFormat="true" ht="31.6" hidden="false" customHeight="false" outlineLevel="0" collapsed="false">
      <c r="A95" s="42" t="s">
        <v>123</v>
      </c>
      <c r="B95" s="43" t="s">
        <v>124</v>
      </c>
      <c r="C95" s="59" t="n">
        <v>16</v>
      </c>
      <c r="D95" s="61" t="n">
        <v>16</v>
      </c>
      <c r="E95" s="61" t="n">
        <v>16</v>
      </c>
      <c r="F95" s="61" t="n">
        <v>17</v>
      </c>
      <c r="G95" s="62" t="n">
        <v>17</v>
      </c>
      <c r="H95" s="61" t="n">
        <v>17</v>
      </c>
      <c r="I95" s="61" t="n">
        <v>18</v>
      </c>
      <c r="J95" s="62" t="n">
        <v>18</v>
      </c>
      <c r="K95" s="61" t="n">
        <v>18</v>
      </c>
      <c r="L95" s="61" t="n">
        <v>18</v>
      </c>
      <c r="M95" s="55" t="n">
        <v>18</v>
      </c>
      <c r="N95" s="55" t="n">
        <v>15</v>
      </c>
      <c r="O95" s="55" t="n">
        <v>18</v>
      </c>
      <c r="P95" s="55" t="n">
        <v>19</v>
      </c>
      <c r="Q95" s="55" t="n">
        <v>15</v>
      </c>
      <c r="R95" s="55" t="n">
        <v>18</v>
      </c>
      <c r="S95" s="55" t="n">
        <v>19</v>
      </c>
      <c r="T95" s="63"/>
      <c r="U95" s="63"/>
      <c r="V95" s="63"/>
      <c r="W95" s="63"/>
      <c r="X95" s="63"/>
      <c r="Y95" s="63"/>
    </row>
    <row r="96" s="7" customFormat="true" ht="46.5" hidden="false" customHeight="false" outlineLevel="0" collapsed="false">
      <c r="A96" s="42" t="s">
        <v>125</v>
      </c>
      <c r="B96" s="51" t="s">
        <v>126</v>
      </c>
      <c r="C96" s="52" t="n">
        <v>0.422</v>
      </c>
      <c r="D96" s="53" t="n">
        <v>0.42</v>
      </c>
      <c r="E96" s="53" t="n">
        <v>0.418</v>
      </c>
      <c r="F96" s="53" t="n">
        <v>0.415</v>
      </c>
      <c r="G96" s="54" t="n">
        <v>0.415</v>
      </c>
      <c r="H96" s="53" t="n">
        <v>0.415</v>
      </c>
      <c r="I96" s="53" t="n">
        <v>0.413</v>
      </c>
      <c r="J96" s="54" t="n">
        <v>0.413</v>
      </c>
      <c r="K96" s="53" t="n">
        <v>0.413</v>
      </c>
      <c r="L96" s="53" t="n">
        <v>0.411</v>
      </c>
      <c r="M96" s="64" t="n">
        <v>0.411</v>
      </c>
      <c r="N96" s="64" t="n">
        <v>0.512</v>
      </c>
      <c r="O96" s="64" t="n">
        <v>0.518</v>
      </c>
      <c r="P96" s="64" t="n">
        <v>0.53</v>
      </c>
      <c r="Q96" s="64" t="n">
        <v>0.512</v>
      </c>
      <c r="R96" s="64" t="n">
        <v>0.518</v>
      </c>
      <c r="S96" s="64" t="n">
        <v>0.53</v>
      </c>
    </row>
    <row r="97" s="7" customFormat="true" ht="32.8" hidden="false" customHeight="false" outlineLevel="0" collapsed="false">
      <c r="A97" s="42" t="s">
        <v>127</v>
      </c>
      <c r="B97" s="43" t="s">
        <v>128</v>
      </c>
      <c r="C97" s="65"/>
      <c r="D97" s="53"/>
      <c r="E97" s="53"/>
      <c r="F97" s="53"/>
      <c r="G97" s="66"/>
      <c r="H97" s="53"/>
      <c r="I97" s="53"/>
      <c r="J97" s="66"/>
      <c r="K97" s="53"/>
      <c r="L97" s="53"/>
      <c r="M97" s="50"/>
      <c r="N97" s="50"/>
      <c r="O97" s="50"/>
      <c r="P97" s="50"/>
      <c r="Q97" s="50"/>
      <c r="R97" s="50"/>
      <c r="S97" s="50"/>
    </row>
    <row r="98" s="7" customFormat="true" ht="18" hidden="false" customHeight="false" outlineLevel="0" collapsed="false">
      <c r="A98" s="8" t="s">
        <v>129</v>
      </c>
      <c r="B98" s="43"/>
      <c r="C98" s="65"/>
      <c r="D98" s="67"/>
      <c r="E98" s="67"/>
      <c r="F98" s="67"/>
      <c r="G98" s="50"/>
      <c r="H98" s="67"/>
      <c r="I98" s="67"/>
      <c r="J98" s="50"/>
      <c r="K98" s="67"/>
      <c r="L98" s="67"/>
      <c r="M98" s="50"/>
      <c r="N98" s="50"/>
      <c r="O98" s="50"/>
      <c r="P98" s="50"/>
      <c r="Q98" s="50"/>
      <c r="R98" s="50"/>
      <c r="S98" s="50"/>
    </row>
    <row r="99" s="7" customFormat="true" ht="39.75" hidden="false" customHeight="true" outlineLevel="0" collapsed="false">
      <c r="A99" s="42" t="s">
        <v>130</v>
      </c>
      <c r="B99" s="43" t="s">
        <v>112</v>
      </c>
      <c r="C99" s="52" t="n">
        <v>855</v>
      </c>
      <c r="D99" s="68" t="n">
        <v>858</v>
      </c>
      <c r="E99" s="69" t="n">
        <v>859</v>
      </c>
      <c r="F99" s="68" t="n">
        <v>863</v>
      </c>
      <c r="G99" s="55" t="n">
        <v>864</v>
      </c>
      <c r="H99" s="69" t="n">
        <v>865</v>
      </c>
      <c r="I99" s="68" t="n">
        <v>867</v>
      </c>
      <c r="J99" s="55" t="n">
        <v>868</v>
      </c>
      <c r="K99" s="69" t="n">
        <v>867</v>
      </c>
      <c r="L99" s="68" t="n">
        <v>869</v>
      </c>
      <c r="M99" s="55" t="n">
        <v>869</v>
      </c>
      <c r="N99" s="55" t="n">
        <v>1047</v>
      </c>
      <c r="O99" s="55" t="n">
        <v>1068</v>
      </c>
      <c r="P99" s="55" t="n">
        <v>1070</v>
      </c>
      <c r="Q99" s="55" t="n">
        <v>1047</v>
      </c>
      <c r="R99" s="55" t="n">
        <v>1068</v>
      </c>
      <c r="S99" s="55" t="n">
        <v>1070</v>
      </c>
    </row>
    <row r="100" s="7" customFormat="true" ht="39.75" hidden="false" customHeight="true" outlineLevel="0" collapsed="false">
      <c r="A100" s="42" t="s">
        <v>131</v>
      </c>
      <c r="B100" s="43" t="s">
        <v>91</v>
      </c>
      <c r="C100" s="70" t="n">
        <v>93.09</v>
      </c>
      <c r="D100" s="71" t="n">
        <f aca="false">D99/C99*100/107.8*100</f>
        <v>93.0898675259577</v>
      </c>
      <c r="E100" s="72" t="n">
        <f aca="false">E99/D99*100/105.5*100</f>
        <v>94.8972039019432</v>
      </c>
      <c r="F100" s="71" t="n">
        <f aca="false">F99/D99*100/105.3*100</f>
        <v>95.5201809902665</v>
      </c>
      <c r="G100" s="55" t="n">
        <v>95.52</v>
      </c>
      <c r="H100" s="72" t="n">
        <f aca="false">H99/F99*100/104.6*100</f>
        <v>95.823852495519</v>
      </c>
      <c r="I100" s="71" t="n">
        <f aca="false">I99/G99*100/104.4*100</f>
        <v>96.1180289484887</v>
      </c>
      <c r="J100" s="55" t="n">
        <v>96.12</v>
      </c>
      <c r="K100" s="72" t="n">
        <f aca="false">K99/I99*100/104.5*100</f>
        <v>95.6937799043062</v>
      </c>
      <c r="L100" s="71" t="n">
        <f aca="false">L99/J99*100/104.3*100</f>
        <v>95.9877347778254</v>
      </c>
      <c r="M100" s="55" t="n">
        <v>95.99</v>
      </c>
      <c r="N100" s="55" t="n">
        <v>97.09</v>
      </c>
      <c r="O100" s="55" t="n">
        <v>98.46</v>
      </c>
      <c r="P100" s="55" t="n">
        <v>98.78</v>
      </c>
      <c r="Q100" s="55" t="n">
        <v>97.09</v>
      </c>
      <c r="R100" s="55" t="n">
        <v>98.46</v>
      </c>
      <c r="S100" s="55" t="n">
        <v>98.78</v>
      </c>
    </row>
    <row r="101" s="7" customFormat="true" ht="79.5" hidden="false" customHeight="true" outlineLevel="0" collapsed="false">
      <c r="A101" s="42" t="s">
        <v>132</v>
      </c>
      <c r="B101" s="43" t="s">
        <v>38</v>
      </c>
      <c r="C101" s="52" t="n">
        <v>143.8</v>
      </c>
      <c r="D101" s="68" t="n">
        <v>146.2</v>
      </c>
      <c r="E101" s="69" t="n">
        <v>144.5</v>
      </c>
      <c r="F101" s="68" t="n">
        <v>148.6</v>
      </c>
      <c r="G101" s="55" t="n">
        <v>148.6</v>
      </c>
      <c r="H101" s="69" t="n">
        <v>146</v>
      </c>
      <c r="I101" s="68" t="n">
        <v>151.2</v>
      </c>
      <c r="J101" s="55" t="n">
        <v>151.2</v>
      </c>
      <c r="K101" s="69" t="n">
        <v>147</v>
      </c>
      <c r="L101" s="68" t="n">
        <v>153.8</v>
      </c>
      <c r="M101" s="55" t="n">
        <v>153.8</v>
      </c>
      <c r="N101" s="55" t="n">
        <v>92.4</v>
      </c>
      <c r="O101" s="55" t="n">
        <v>92.8</v>
      </c>
      <c r="P101" s="55" t="n">
        <v>93.1</v>
      </c>
      <c r="Q101" s="55" t="n">
        <v>92.4</v>
      </c>
      <c r="R101" s="55" t="n">
        <v>92.8</v>
      </c>
      <c r="S101" s="55" t="n">
        <v>93.1</v>
      </c>
    </row>
    <row r="102" s="7" customFormat="true" ht="31.6" hidden="false" customHeight="false" outlineLevel="0" collapsed="false">
      <c r="A102" s="42" t="s">
        <v>133</v>
      </c>
      <c r="B102" s="43" t="s">
        <v>91</v>
      </c>
      <c r="C102" s="70" t="n">
        <v>94.31</v>
      </c>
      <c r="D102" s="71" t="n">
        <f aca="false">D101/C101*100/107.8*100</f>
        <v>94.3126017634263</v>
      </c>
      <c r="E102" s="72" t="n">
        <f aca="false">E101/D101*100/105.5*100</f>
        <v>93.6845585804034</v>
      </c>
      <c r="F102" s="71" t="n">
        <f aca="false">F101/D101*100/105.3*100</f>
        <v>96.5257235207076</v>
      </c>
      <c r="G102" s="55" t="n">
        <v>148.6</v>
      </c>
      <c r="H102" s="72" t="n">
        <f aca="false">H101/F101*100/104.6*100</f>
        <v>93.9295759787333</v>
      </c>
      <c r="I102" s="71" t="n">
        <f aca="false">I101/G101*100/104.4*100</f>
        <v>97.461363530886</v>
      </c>
      <c r="J102" s="55" t="n">
        <v>97.46</v>
      </c>
      <c r="K102" s="72" t="n">
        <f aca="false">K101/I101*100/104.5*100</f>
        <v>93.0356193514088</v>
      </c>
      <c r="L102" s="71" t="n">
        <f aca="false">L101/J101*100/104.3*100</f>
        <v>97.5259604214542</v>
      </c>
      <c r="M102" s="55" t="n">
        <v>97.53</v>
      </c>
      <c r="N102" s="55" t="n">
        <v>96.15</v>
      </c>
      <c r="O102" s="55" t="n">
        <v>96.43</v>
      </c>
      <c r="P102" s="55" t="n">
        <v>96.54</v>
      </c>
      <c r="Q102" s="55" t="n">
        <v>96.15</v>
      </c>
      <c r="R102" s="55" t="n">
        <v>96.43</v>
      </c>
      <c r="S102" s="55" t="n">
        <v>96.54</v>
      </c>
    </row>
    <row r="103" s="7" customFormat="true" ht="32.8" hidden="false" customHeight="false" outlineLevel="0" collapsed="false">
      <c r="A103" s="73" t="s">
        <v>134</v>
      </c>
      <c r="B103" s="43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</row>
    <row r="104" s="7" customFormat="true" ht="18" hidden="false" customHeight="false" outlineLevel="0" collapsed="false">
      <c r="A104" s="42" t="s">
        <v>135</v>
      </c>
      <c r="B104" s="43" t="s">
        <v>118</v>
      </c>
      <c r="C104" s="55"/>
      <c r="D104" s="74"/>
      <c r="E104" s="74"/>
      <c r="F104" s="74"/>
      <c r="G104" s="74"/>
      <c r="H104" s="74"/>
      <c r="I104" s="74"/>
      <c r="J104" s="74"/>
      <c r="K104" s="55"/>
      <c r="L104" s="55"/>
      <c r="M104" s="55"/>
      <c r="N104" s="55"/>
      <c r="O104" s="55"/>
      <c r="P104" s="55"/>
      <c r="Q104" s="55"/>
      <c r="R104" s="55"/>
      <c r="S104" s="55"/>
    </row>
    <row r="105" s="7" customFormat="true" ht="18" hidden="false" customHeight="false" outlineLevel="0" collapsed="false">
      <c r="A105" s="42" t="s">
        <v>136</v>
      </c>
      <c r="B105" s="43" t="s">
        <v>118</v>
      </c>
      <c r="C105" s="55"/>
      <c r="D105" s="74"/>
      <c r="E105" s="74"/>
      <c r="F105" s="74"/>
      <c r="G105" s="74"/>
      <c r="H105" s="74"/>
      <c r="I105" s="74"/>
      <c r="J105" s="74"/>
      <c r="K105" s="55"/>
      <c r="L105" s="55"/>
      <c r="M105" s="55"/>
      <c r="N105" s="55"/>
      <c r="O105" s="55"/>
      <c r="P105" s="55"/>
      <c r="Q105" s="55"/>
      <c r="R105" s="55"/>
      <c r="S105" s="55"/>
    </row>
    <row r="106" s="7" customFormat="true" ht="18" hidden="false" customHeight="false" outlineLevel="0" collapsed="false">
      <c r="A106" s="42" t="s">
        <v>137</v>
      </c>
      <c r="B106" s="43" t="s">
        <v>118</v>
      </c>
      <c r="C106" s="55"/>
      <c r="D106" s="74"/>
      <c r="E106" s="74"/>
      <c r="F106" s="74"/>
      <c r="G106" s="74"/>
      <c r="H106" s="74"/>
      <c r="I106" s="74"/>
      <c r="J106" s="74"/>
      <c r="K106" s="55"/>
      <c r="L106" s="55"/>
      <c r="M106" s="55"/>
      <c r="N106" s="55"/>
      <c r="O106" s="55"/>
      <c r="P106" s="55"/>
      <c r="Q106" s="55"/>
      <c r="R106" s="55"/>
      <c r="S106" s="55"/>
    </row>
    <row r="107" s="7" customFormat="true" ht="18" hidden="false" customHeight="false" outlineLevel="0" collapsed="false">
      <c r="A107" s="42" t="s">
        <v>138</v>
      </c>
      <c r="B107" s="43" t="s">
        <v>118</v>
      </c>
      <c r="C107" s="55"/>
      <c r="D107" s="74"/>
      <c r="E107" s="74"/>
      <c r="F107" s="74"/>
      <c r="G107" s="74"/>
      <c r="H107" s="74"/>
      <c r="I107" s="74"/>
      <c r="J107" s="74"/>
      <c r="K107" s="55"/>
      <c r="L107" s="55"/>
      <c r="M107" s="55"/>
      <c r="N107" s="55"/>
      <c r="O107" s="55"/>
      <c r="P107" s="55"/>
      <c r="Q107" s="55"/>
      <c r="R107" s="55"/>
      <c r="S107" s="55"/>
    </row>
    <row r="108" s="7" customFormat="true" ht="18" hidden="false" customHeight="false" outlineLevel="0" collapsed="false">
      <c r="A108" s="42" t="s">
        <v>139</v>
      </c>
      <c r="B108" s="43" t="s">
        <v>118</v>
      </c>
      <c r="C108" s="55"/>
      <c r="D108" s="74"/>
      <c r="E108" s="74"/>
      <c r="F108" s="74"/>
      <c r="G108" s="74"/>
      <c r="H108" s="74"/>
      <c r="I108" s="74"/>
      <c r="J108" s="74"/>
      <c r="K108" s="55"/>
      <c r="L108" s="55"/>
      <c r="M108" s="55"/>
      <c r="N108" s="55"/>
      <c r="O108" s="55"/>
      <c r="P108" s="55"/>
      <c r="Q108" s="55"/>
      <c r="R108" s="55"/>
      <c r="S108" s="55"/>
    </row>
    <row r="109" s="7" customFormat="true" ht="18" hidden="false" customHeight="false" outlineLevel="0" collapsed="false">
      <c r="A109" s="42" t="s">
        <v>140</v>
      </c>
      <c r="B109" s="43" t="s">
        <v>118</v>
      </c>
      <c r="C109" s="52" t="n">
        <v>60.1</v>
      </c>
      <c r="D109" s="75" t="n">
        <v>61</v>
      </c>
      <c r="E109" s="53" t="n">
        <v>61</v>
      </c>
      <c r="F109" s="75" t="n">
        <v>62</v>
      </c>
      <c r="G109" s="55" t="n">
        <v>62</v>
      </c>
      <c r="H109" s="53" t="n">
        <v>63</v>
      </c>
      <c r="I109" s="75" t="n">
        <v>63.5</v>
      </c>
      <c r="J109" s="55" t="n">
        <v>63.5</v>
      </c>
      <c r="K109" s="53" t="n">
        <v>64</v>
      </c>
      <c r="L109" s="75" t="n">
        <v>64.5</v>
      </c>
      <c r="M109" s="55" t="n">
        <v>64.5</v>
      </c>
      <c r="N109" s="53" t="n">
        <v>64</v>
      </c>
      <c r="O109" s="75" t="n">
        <v>64.5</v>
      </c>
      <c r="P109" s="55" t="n">
        <v>64.5</v>
      </c>
      <c r="Q109" s="53" t="n">
        <v>64</v>
      </c>
      <c r="R109" s="75" t="n">
        <v>64.5</v>
      </c>
      <c r="S109" s="55" t="n">
        <v>64.5</v>
      </c>
    </row>
    <row r="110" s="7" customFormat="true" ht="18" hidden="false" customHeight="false" outlineLevel="0" collapsed="false">
      <c r="A110" s="42" t="s">
        <v>141</v>
      </c>
      <c r="B110" s="43" t="s">
        <v>118</v>
      </c>
      <c r="C110" s="55"/>
      <c r="D110" s="74"/>
      <c r="E110" s="74"/>
      <c r="F110" s="74"/>
      <c r="G110" s="74"/>
      <c r="H110" s="74"/>
      <c r="I110" s="74"/>
      <c r="J110" s="74"/>
      <c r="K110" s="55"/>
      <c r="L110" s="55"/>
      <c r="M110" s="55"/>
      <c r="N110" s="55"/>
      <c r="O110" s="55"/>
      <c r="P110" s="55"/>
      <c r="Q110" s="55"/>
      <c r="R110" s="55"/>
      <c r="S110" s="55"/>
    </row>
    <row r="111" s="7" customFormat="true" ht="18" hidden="false" customHeight="false" outlineLevel="0" collapsed="false">
      <c r="A111" s="42" t="s">
        <v>142</v>
      </c>
      <c r="B111" s="43" t="s">
        <v>118</v>
      </c>
      <c r="C111" s="55"/>
      <c r="D111" s="74"/>
      <c r="E111" s="74"/>
      <c r="F111" s="74"/>
      <c r="G111" s="74"/>
      <c r="H111" s="74"/>
      <c r="I111" s="74"/>
      <c r="J111" s="74"/>
      <c r="K111" s="55"/>
      <c r="L111" s="55"/>
      <c r="M111" s="55"/>
      <c r="N111" s="55"/>
      <c r="O111" s="55"/>
      <c r="P111" s="55"/>
      <c r="Q111" s="55"/>
      <c r="R111" s="55"/>
      <c r="S111" s="55"/>
    </row>
    <row r="112" s="7" customFormat="true" ht="18" hidden="false" customHeight="false" outlineLevel="0" collapsed="false">
      <c r="A112" s="42" t="s">
        <v>143</v>
      </c>
      <c r="B112" s="43" t="s">
        <v>118</v>
      </c>
      <c r="C112" s="55"/>
      <c r="D112" s="74"/>
      <c r="E112" s="74"/>
      <c r="F112" s="74"/>
      <c r="G112" s="74"/>
      <c r="H112" s="74"/>
      <c r="I112" s="74"/>
      <c r="J112" s="74"/>
      <c r="K112" s="55"/>
      <c r="L112" s="55"/>
      <c r="M112" s="55"/>
      <c r="N112" s="55"/>
      <c r="O112" s="55"/>
      <c r="P112" s="55"/>
      <c r="Q112" s="55"/>
      <c r="R112" s="55"/>
      <c r="S112" s="55"/>
    </row>
    <row r="113" s="7" customFormat="true" ht="18" hidden="false" customHeight="false" outlineLevel="0" collapsed="false">
      <c r="A113" s="42" t="s">
        <v>144</v>
      </c>
      <c r="B113" s="43" t="s">
        <v>118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</row>
    <row r="114" s="14" customFormat="true" ht="18" hidden="false" customHeight="false" outlineLevel="0" collapsed="false">
      <c r="A114" s="21" t="s">
        <v>145</v>
      </c>
      <c r="B114" s="10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="14" customFormat="true" ht="18" hidden="false" customHeight="false" outlineLevel="0" collapsed="false">
      <c r="A115" s="76" t="s">
        <v>146</v>
      </c>
      <c r="B115" s="10" t="s">
        <v>89</v>
      </c>
      <c r="C115" s="77" t="n">
        <v>1536.52</v>
      </c>
      <c r="D115" s="16" t="n">
        <v>1419.2</v>
      </c>
      <c r="E115" s="12" t="n">
        <v>1195.05</v>
      </c>
      <c r="F115" s="12" t="n">
        <v>1282.11</v>
      </c>
      <c r="G115" s="16" t="n">
        <v>1289</v>
      </c>
      <c r="H115" s="12" t="n">
        <v>1196.15</v>
      </c>
      <c r="I115" s="12" t="n">
        <v>1263.17</v>
      </c>
      <c r="J115" s="16" t="n">
        <v>1330.13</v>
      </c>
      <c r="K115" s="12" t="n">
        <v>1135.59</v>
      </c>
      <c r="L115" s="78" t="n">
        <v>1243.99</v>
      </c>
      <c r="M115" s="13" t="n">
        <v>1352.39</v>
      </c>
      <c r="N115" s="13" t="n">
        <v>1138.46</v>
      </c>
      <c r="O115" s="13" t="n">
        <v>1293.75</v>
      </c>
      <c r="P115" s="13" t="n">
        <v>1379.78</v>
      </c>
      <c r="Q115" s="13" t="n">
        <v>1138.46</v>
      </c>
      <c r="R115" s="13" t="n">
        <v>1293.75</v>
      </c>
      <c r="S115" s="13" t="n">
        <v>1379.78</v>
      </c>
    </row>
    <row r="116" s="14" customFormat="true" ht="18" hidden="false" customHeight="false" outlineLevel="0" collapsed="false">
      <c r="A116" s="76" t="s">
        <v>147</v>
      </c>
      <c r="B116" s="10" t="s">
        <v>148</v>
      </c>
      <c r="C116" s="16" t="n">
        <v>250.62</v>
      </c>
      <c r="D116" s="16" t="n">
        <v>241.06</v>
      </c>
      <c r="E116" s="12" t="n">
        <v>244.67</v>
      </c>
      <c r="F116" s="12" t="n">
        <v>245.94</v>
      </c>
      <c r="G116" s="16" t="n">
        <v>247.1</v>
      </c>
      <c r="H116" s="12" t="n">
        <v>192.33</v>
      </c>
      <c r="I116" s="12" t="n">
        <v>257.27</v>
      </c>
      <c r="J116" s="16" t="n">
        <v>312.21</v>
      </c>
      <c r="K116" s="12" t="n">
        <v>239.6</v>
      </c>
      <c r="L116" s="78" t="n">
        <v>240.8</v>
      </c>
      <c r="M116" s="13" t="n">
        <v>242</v>
      </c>
      <c r="N116" s="13" t="n">
        <v>235.87</v>
      </c>
      <c r="O116" s="13" t="n">
        <v>279.77</v>
      </c>
      <c r="P116" s="13" t="n">
        <v>291.23</v>
      </c>
      <c r="Q116" s="13" t="n">
        <v>235.87</v>
      </c>
      <c r="R116" s="13" t="n">
        <v>279.77</v>
      </c>
      <c r="S116" s="13" t="n">
        <v>291.23</v>
      </c>
    </row>
    <row r="117" s="14" customFormat="true" ht="32.8" hidden="false" customHeight="false" outlineLevel="0" collapsed="false">
      <c r="A117" s="76" t="s">
        <v>149</v>
      </c>
      <c r="B117" s="10" t="s">
        <v>148</v>
      </c>
      <c r="C117" s="16" t="n">
        <v>207.76</v>
      </c>
      <c r="D117" s="16" t="n">
        <v>206.12</v>
      </c>
      <c r="E117" s="12" t="n">
        <v>210.4</v>
      </c>
      <c r="F117" s="12" t="n">
        <v>211.46</v>
      </c>
      <c r="G117" s="16" t="n">
        <v>212.41</v>
      </c>
      <c r="H117" s="12" t="n">
        <v>158.01</v>
      </c>
      <c r="I117" s="12" t="n">
        <v>222.78</v>
      </c>
      <c r="J117" s="16" t="n">
        <v>277.55</v>
      </c>
      <c r="K117" s="12" t="n">
        <v>205.27</v>
      </c>
      <c r="L117" s="78" t="n">
        <v>206.3</v>
      </c>
      <c r="M117" s="13" t="n">
        <v>207.33</v>
      </c>
      <c r="N117" s="13" t="n">
        <v>199.86</v>
      </c>
      <c r="O117" s="13" t="n">
        <v>243.74</v>
      </c>
      <c r="P117" s="13" t="n">
        <v>255.18</v>
      </c>
      <c r="Q117" s="13" t="n">
        <v>199.86</v>
      </c>
      <c r="R117" s="13" t="n">
        <v>243.74</v>
      </c>
      <c r="S117" s="13" t="n">
        <v>255.18</v>
      </c>
    </row>
    <row r="118" s="14" customFormat="true" ht="18" hidden="false" customHeight="false" outlineLevel="0" collapsed="false">
      <c r="A118" s="79" t="s">
        <v>150</v>
      </c>
      <c r="B118" s="10" t="s">
        <v>148</v>
      </c>
      <c r="C118" s="16"/>
      <c r="D118" s="16"/>
      <c r="E118" s="16"/>
      <c r="F118" s="16"/>
      <c r="G118" s="16"/>
      <c r="H118" s="12"/>
      <c r="I118" s="12"/>
      <c r="J118" s="16"/>
      <c r="K118" s="12"/>
      <c r="L118" s="78"/>
      <c r="M118" s="13"/>
      <c r="N118" s="13"/>
      <c r="O118" s="13"/>
      <c r="P118" s="13"/>
      <c r="Q118" s="13"/>
      <c r="R118" s="13"/>
      <c r="S118" s="13"/>
    </row>
    <row r="119" s="14" customFormat="true" ht="18" hidden="false" customHeight="false" outlineLevel="0" collapsed="false">
      <c r="A119" s="79" t="s">
        <v>151</v>
      </c>
      <c r="B119" s="10" t="s">
        <v>148</v>
      </c>
      <c r="C119" s="16" t="n">
        <v>112.41</v>
      </c>
      <c r="D119" s="16" t="n">
        <v>103.91</v>
      </c>
      <c r="E119" s="12" t="n">
        <v>108.87</v>
      </c>
      <c r="F119" s="12" t="n">
        <v>109.42</v>
      </c>
      <c r="G119" s="16" t="n">
        <v>109.97</v>
      </c>
      <c r="H119" s="12" t="n">
        <v>113.93</v>
      </c>
      <c r="I119" s="12" t="n">
        <v>114.5</v>
      </c>
      <c r="J119" s="16" t="n">
        <v>115.07</v>
      </c>
      <c r="K119" s="12" t="n">
        <v>106.29</v>
      </c>
      <c r="L119" s="78" t="n">
        <v>106.82</v>
      </c>
      <c r="M119" s="13" t="n">
        <v>107.35</v>
      </c>
      <c r="N119" s="13" t="n">
        <v>110.21</v>
      </c>
      <c r="O119" s="13" t="n">
        <v>111.09</v>
      </c>
      <c r="P119" s="13" t="n">
        <v>111.98</v>
      </c>
      <c r="Q119" s="13" t="n">
        <v>110.21</v>
      </c>
      <c r="R119" s="13" t="n">
        <v>111.09</v>
      </c>
      <c r="S119" s="13" t="n">
        <v>111.98</v>
      </c>
    </row>
    <row r="120" s="14" customFormat="true" ht="18" hidden="false" customHeight="false" outlineLevel="0" collapsed="false">
      <c r="A120" s="79" t="s">
        <v>152</v>
      </c>
      <c r="B120" s="10" t="s">
        <v>148</v>
      </c>
      <c r="C120" s="16"/>
      <c r="D120" s="16"/>
      <c r="E120" s="12"/>
      <c r="F120" s="12"/>
      <c r="G120" s="16"/>
      <c r="H120" s="12"/>
      <c r="I120" s="12"/>
      <c r="J120" s="16"/>
      <c r="K120" s="12"/>
      <c r="L120" s="78"/>
      <c r="M120" s="13"/>
      <c r="N120" s="13"/>
      <c r="O120" s="13"/>
      <c r="P120" s="13"/>
      <c r="Q120" s="13"/>
      <c r="R120" s="13"/>
      <c r="S120" s="13"/>
    </row>
    <row r="121" s="14" customFormat="true" ht="18" hidden="false" customHeight="false" outlineLevel="0" collapsed="false">
      <c r="A121" s="79" t="s">
        <v>153</v>
      </c>
      <c r="B121" s="10" t="s">
        <v>148</v>
      </c>
      <c r="C121" s="16" t="n">
        <v>18.45</v>
      </c>
      <c r="D121" s="16" t="n">
        <v>17.99</v>
      </c>
      <c r="E121" s="12" t="n">
        <v>18.48</v>
      </c>
      <c r="F121" s="12" t="n">
        <v>18.58</v>
      </c>
      <c r="G121" s="16" t="n">
        <v>18.68</v>
      </c>
      <c r="H121" s="12" t="n">
        <v>19.32</v>
      </c>
      <c r="I121" s="12" t="n">
        <v>19.42</v>
      </c>
      <c r="J121" s="16" t="n">
        <v>19.52</v>
      </c>
      <c r="K121" s="12" t="n">
        <v>20.16</v>
      </c>
      <c r="L121" s="78" t="n">
        <v>20.26</v>
      </c>
      <c r="M121" s="13" t="n">
        <v>20.36</v>
      </c>
      <c r="N121" s="13" t="n">
        <v>17.88</v>
      </c>
      <c r="O121" s="13" t="n">
        <v>18.11</v>
      </c>
      <c r="P121" s="13" t="n">
        <v>18.31</v>
      </c>
      <c r="Q121" s="13" t="n">
        <v>17.88</v>
      </c>
      <c r="R121" s="13" t="n">
        <v>18.11</v>
      </c>
      <c r="S121" s="13" t="n">
        <v>18.31</v>
      </c>
    </row>
    <row r="122" s="14" customFormat="true" ht="32.8" hidden="false" customHeight="false" outlineLevel="0" collapsed="false">
      <c r="A122" s="79" t="s">
        <v>154</v>
      </c>
      <c r="B122" s="10" t="s">
        <v>148</v>
      </c>
      <c r="C122" s="16" t="n">
        <v>9.83</v>
      </c>
      <c r="D122" s="16" t="n">
        <v>8.79</v>
      </c>
      <c r="E122" s="12" t="n">
        <v>9.53</v>
      </c>
      <c r="F122" s="12" t="n">
        <v>9.58</v>
      </c>
      <c r="G122" s="16" t="n">
        <v>9.67</v>
      </c>
      <c r="H122" s="12" t="n">
        <v>10.38</v>
      </c>
      <c r="I122" s="12" t="n">
        <v>10.43</v>
      </c>
      <c r="J122" s="16" t="n">
        <v>10.61</v>
      </c>
      <c r="K122" s="12" t="n">
        <v>11.22</v>
      </c>
      <c r="L122" s="78" t="n">
        <v>11.28</v>
      </c>
      <c r="M122" s="13" t="n">
        <v>11.36</v>
      </c>
      <c r="N122" s="13" t="n">
        <v>6.41</v>
      </c>
      <c r="O122" s="13" t="n">
        <v>6.69</v>
      </c>
      <c r="P122" s="13" t="n">
        <v>6.97</v>
      </c>
      <c r="Q122" s="13" t="n">
        <v>6.41</v>
      </c>
      <c r="R122" s="13" t="n">
        <v>6.69</v>
      </c>
      <c r="S122" s="13" t="n">
        <v>6.97</v>
      </c>
    </row>
    <row r="123" s="14" customFormat="true" ht="18" hidden="false" customHeight="false" outlineLevel="0" collapsed="false">
      <c r="A123" s="79" t="s">
        <v>155</v>
      </c>
      <c r="B123" s="10" t="s">
        <v>148</v>
      </c>
      <c r="C123" s="16" t="n">
        <v>6.09</v>
      </c>
      <c r="D123" s="16" t="n">
        <v>7.34</v>
      </c>
      <c r="E123" s="12" t="n">
        <v>7.31</v>
      </c>
      <c r="F123" s="12" t="n">
        <v>7.35</v>
      </c>
      <c r="G123" s="16" t="n">
        <v>7.41</v>
      </c>
      <c r="H123" s="12" t="n">
        <v>7.32</v>
      </c>
      <c r="I123" s="12" t="n">
        <v>7.36</v>
      </c>
      <c r="J123" s="16" t="n">
        <v>7.4</v>
      </c>
      <c r="K123" s="12" t="n">
        <v>7.33</v>
      </c>
      <c r="L123" s="78" t="n">
        <v>7.37</v>
      </c>
      <c r="M123" s="13" t="n">
        <v>7.41</v>
      </c>
      <c r="N123" s="13" t="n">
        <v>6.38</v>
      </c>
      <c r="O123" s="13" t="n">
        <v>6.5</v>
      </c>
      <c r="P123" s="13" t="n">
        <v>6.72</v>
      </c>
      <c r="Q123" s="13" t="n">
        <v>6.38</v>
      </c>
      <c r="R123" s="13" t="n">
        <v>6.5</v>
      </c>
      <c r="S123" s="13" t="n">
        <v>6.72</v>
      </c>
    </row>
    <row r="124" s="14" customFormat="true" ht="18" hidden="false" customHeight="false" outlineLevel="0" collapsed="false">
      <c r="A124" s="79" t="s">
        <v>156</v>
      </c>
      <c r="B124" s="10" t="s">
        <v>148</v>
      </c>
      <c r="C124" s="16"/>
      <c r="D124" s="16"/>
      <c r="E124" s="12"/>
      <c r="F124" s="12"/>
      <c r="G124" s="16"/>
      <c r="H124" s="12"/>
      <c r="I124" s="12"/>
      <c r="J124" s="16"/>
      <c r="K124" s="12"/>
      <c r="L124" s="78"/>
      <c r="M124" s="13"/>
      <c r="N124" s="13"/>
      <c r="O124" s="13"/>
      <c r="P124" s="13"/>
      <c r="Q124" s="13"/>
      <c r="R124" s="13"/>
      <c r="S124" s="13"/>
    </row>
    <row r="125" s="14" customFormat="true" ht="18" hidden="false" customHeight="false" outlineLevel="0" collapsed="false">
      <c r="A125" s="79" t="s">
        <v>157</v>
      </c>
      <c r="B125" s="10" t="s">
        <v>148</v>
      </c>
      <c r="C125" s="16"/>
      <c r="D125" s="16"/>
      <c r="E125" s="12"/>
      <c r="F125" s="12"/>
      <c r="G125" s="16"/>
      <c r="H125" s="12"/>
      <c r="I125" s="12"/>
      <c r="J125" s="16"/>
      <c r="K125" s="12"/>
      <c r="L125" s="78"/>
      <c r="M125" s="13"/>
      <c r="N125" s="13"/>
      <c r="O125" s="13"/>
      <c r="P125" s="13"/>
      <c r="Q125" s="13"/>
      <c r="R125" s="13"/>
      <c r="S125" s="13"/>
    </row>
    <row r="126" s="14" customFormat="true" ht="18" hidden="false" customHeight="false" outlineLevel="0" collapsed="false">
      <c r="A126" s="79" t="s">
        <v>158</v>
      </c>
      <c r="B126" s="10" t="s">
        <v>148</v>
      </c>
      <c r="C126" s="16"/>
      <c r="D126" s="16"/>
      <c r="E126" s="12"/>
      <c r="F126" s="12"/>
      <c r="G126" s="16"/>
      <c r="H126" s="12"/>
      <c r="I126" s="12"/>
      <c r="J126" s="16"/>
      <c r="K126" s="12"/>
      <c r="L126" s="78"/>
      <c r="M126" s="13"/>
      <c r="N126" s="13"/>
      <c r="O126" s="13"/>
      <c r="P126" s="13"/>
      <c r="Q126" s="13"/>
      <c r="R126" s="13"/>
      <c r="S126" s="13"/>
    </row>
    <row r="127" s="14" customFormat="true" ht="18" hidden="false" customHeight="false" outlineLevel="0" collapsed="false">
      <c r="A127" s="79" t="s">
        <v>159</v>
      </c>
      <c r="B127" s="10" t="s">
        <v>148</v>
      </c>
      <c r="C127" s="16" t="n">
        <v>22.08</v>
      </c>
      <c r="D127" s="16" t="n">
        <v>25.81</v>
      </c>
      <c r="E127" s="12" t="n">
        <v>26.85</v>
      </c>
      <c r="F127" s="12" t="n">
        <v>26.98</v>
      </c>
      <c r="G127" s="16" t="n">
        <v>27.11</v>
      </c>
      <c r="H127" s="12" t="n">
        <v>28.06</v>
      </c>
      <c r="I127" s="12" t="n">
        <v>28.2</v>
      </c>
      <c r="J127" s="16" t="n">
        <v>28.26</v>
      </c>
      <c r="K127" s="12" t="n">
        <v>29.27</v>
      </c>
      <c r="L127" s="78" t="n">
        <v>29.42</v>
      </c>
      <c r="M127" s="13" t="n">
        <v>29.57</v>
      </c>
      <c r="N127" s="13" t="n">
        <v>32</v>
      </c>
      <c r="O127" s="13" t="n">
        <v>32.31</v>
      </c>
      <c r="P127" s="13" t="n">
        <v>32.61</v>
      </c>
      <c r="Q127" s="13" t="n">
        <v>32</v>
      </c>
      <c r="R127" s="13" t="n">
        <v>32.31</v>
      </c>
      <c r="S127" s="13" t="n">
        <v>32.61</v>
      </c>
    </row>
    <row r="128" s="14" customFormat="true" ht="18" hidden="false" customHeight="false" outlineLevel="0" collapsed="false">
      <c r="A128" s="76" t="s">
        <v>160</v>
      </c>
      <c r="B128" s="10" t="s">
        <v>148</v>
      </c>
      <c r="C128" s="32" t="n">
        <v>42.87</v>
      </c>
      <c r="D128" s="32" t="n">
        <v>34.94</v>
      </c>
      <c r="E128" s="12" t="n">
        <v>34.27</v>
      </c>
      <c r="F128" s="12" t="n">
        <v>34.48</v>
      </c>
      <c r="G128" s="32" t="n">
        <v>34.69</v>
      </c>
      <c r="H128" s="12" t="n">
        <v>34.32</v>
      </c>
      <c r="I128" s="12" t="n">
        <v>34.49</v>
      </c>
      <c r="J128" s="32" t="n">
        <v>34.66</v>
      </c>
      <c r="K128" s="12" t="n">
        <v>34.33</v>
      </c>
      <c r="L128" s="78" t="n">
        <v>34.5</v>
      </c>
      <c r="M128" s="13" t="n">
        <v>34.67</v>
      </c>
      <c r="N128" s="13" t="n">
        <v>36.01</v>
      </c>
      <c r="O128" s="13" t="n">
        <v>36.03</v>
      </c>
      <c r="P128" s="13" t="n">
        <v>36.05</v>
      </c>
      <c r="Q128" s="13" t="n">
        <v>36.01</v>
      </c>
      <c r="R128" s="13" t="n">
        <v>36.03</v>
      </c>
      <c r="S128" s="13" t="n">
        <v>36.05</v>
      </c>
    </row>
    <row r="129" s="14" customFormat="true" ht="18" hidden="false" customHeight="false" outlineLevel="0" collapsed="false">
      <c r="A129" s="76" t="s">
        <v>161</v>
      </c>
      <c r="B129" s="10" t="s">
        <v>148</v>
      </c>
      <c r="C129" s="32" t="n">
        <v>1285.89</v>
      </c>
      <c r="D129" s="32" t="n">
        <v>1178.15</v>
      </c>
      <c r="E129" s="12" t="n">
        <v>950.38</v>
      </c>
      <c r="F129" s="12" t="n">
        <v>1036.17</v>
      </c>
      <c r="G129" s="32" t="n">
        <v>1041.9</v>
      </c>
      <c r="H129" s="12" t="n">
        <v>1003.82</v>
      </c>
      <c r="I129" s="12" t="n">
        <v>1005.9</v>
      </c>
      <c r="J129" s="32" t="n">
        <v>1017.92</v>
      </c>
      <c r="K129" s="12" t="n">
        <v>895.99</v>
      </c>
      <c r="L129" s="78" t="n">
        <v>1003.19</v>
      </c>
      <c r="M129" s="13" t="n">
        <v>1110</v>
      </c>
      <c r="N129" s="13" t="n">
        <v>1022.46</v>
      </c>
      <c r="O129" s="13" t="n">
        <v>1043.32</v>
      </c>
      <c r="P129" s="13" t="n">
        <v>1063.36</v>
      </c>
      <c r="Q129" s="13" t="n">
        <v>1022.46</v>
      </c>
      <c r="R129" s="13" t="n">
        <v>1043.32</v>
      </c>
      <c r="S129" s="13" t="n">
        <v>1063.36</v>
      </c>
    </row>
    <row r="130" s="14" customFormat="true" ht="18" hidden="false" customHeight="false" outlineLevel="0" collapsed="false">
      <c r="A130" s="9" t="s">
        <v>162</v>
      </c>
      <c r="B130" s="10" t="s">
        <v>148</v>
      </c>
      <c r="C130" s="13"/>
      <c r="D130" s="32"/>
      <c r="E130" s="12"/>
      <c r="F130" s="12"/>
      <c r="G130" s="32"/>
      <c r="H130" s="12"/>
      <c r="I130" s="12"/>
      <c r="J130" s="32"/>
      <c r="K130" s="12"/>
      <c r="L130" s="78"/>
      <c r="M130" s="13"/>
      <c r="N130" s="13"/>
      <c r="O130" s="13"/>
      <c r="P130" s="13"/>
      <c r="Q130" s="13"/>
      <c r="R130" s="13"/>
      <c r="S130" s="13"/>
    </row>
    <row r="131" s="14" customFormat="true" ht="18" hidden="false" customHeight="false" outlineLevel="0" collapsed="false">
      <c r="A131" s="9" t="s">
        <v>163</v>
      </c>
      <c r="B131" s="10" t="s">
        <v>148</v>
      </c>
      <c r="C131" s="13" t="n">
        <v>32.15</v>
      </c>
      <c r="D131" s="32" t="n">
        <v>44.97</v>
      </c>
      <c r="E131" s="12" t="n">
        <v>23.86</v>
      </c>
      <c r="F131" s="12" t="n">
        <v>24</v>
      </c>
      <c r="G131" s="32" t="n">
        <v>24.14</v>
      </c>
      <c r="H131" s="12" t="n">
        <v>23.97</v>
      </c>
      <c r="I131" s="12" t="n">
        <v>24.08</v>
      </c>
      <c r="J131" s="32" t="n">
        <v>24.19</v>
      </c>
      <c r="K131" s="12" t="n">
        <v>24.08</v>
      </c>
      <c r="L131" s="78" t="n">
        <v>24.2</v>
      </c>
      <c r="M131" s="13" t="n">
        <v>24.32</v>
      </c>
      <c r="N131" s="80" t="n">
        <v>33.18</v>
      </c>
      <c r="O131" s="80" t="n">
        <v>33.26</v>
      </c>
      <c r="P131" s="80" t="n">
        <v>37.34</v>
      </c>
      <c r="Q131" s="80" t="n">
        <v>33.18</v>
      </c>
      <c r="R131" s="80" t="n">
        <v>33.26</v>
      </c>
      <c r="S131" s="80" t="n">
        <v>37.34</v>
      </c>
    </row>
    <row r="132" s="14" customFormat="true" ht="18" hidden="false" customHeight="false" outlineLevel="0" collapsed="false">
      <c r="A132" s="9" t="s">
        <v>164</v>
      </c>
      <c r="B132" s="10" t="s">
        <v>148</v>
      </c>
      <c r="C132" s="13"/>
      <c r="D132" s="81"/>
      <c r="E132" s="81"/>
      <c r="F132" s="81"/>
      <c r="G132" s="81"/>
      <c r="H132" s="81"/>
      <c r="I132" s="81"/>
      <c r="J132" s="81"/>
      <c r="K132" s="82"/>
      <c r="L132" s="82"/>
      <c r="M132" s="82"/>
      <c r="N132" s="82"/>
      <c r="O132" s="82"/>
      <c r="P132" s="82"/>
      <c r="Q132" s="82"/>
      <c r="R132" s="82"/>
      <c r="S132" s="82"/>
    </row>
    <row r="133" s="14" customFormat="true" ht="32.8" hidden="false" customHeight="false" outlineLevel="0" collapsed="false">
      <c r="A133" s="9" t="s">
        <v>165</v>
      </c>
      <c r="B133" s="10" t="s">
        <v>148</v>
      </c>
      <c r="C133" s="13"/>
      <c r="D133" s="81"/>
      <c r="E133" s="81"/>
      <c r="F133" s="81"/>
      <c r="G133" s="81"/>
      <c r="H133" s="81"/>
      <c r="I133" s="81"/>
      <c r="J133" s="81"/>
      <c r="K133" s="82"/>
      <c r="L133" s="82"/>
      <c r="M133" s="82"/>
      <c r="N133" s="82"/>
      <c r="O133" s="82"/>
      <c r="P133" s="82"/>
      <c r="Q133" s="82"/>
      <c r="R133" s="82"/>
      <c r="S133" s="82"/>
    </row>
    <row r="134" s="14" customFormat="true" ht="32.8" hidden="false" customHeight="false" outlineLevel="0" collapsed="false">
      <c r="A134" s="83" t="s">
        <v>166</v>
      </c>
      <c r="B134" s="10" t="s">
        <v>148</v>
      </c>
      <c r="C134" s="84" t="n">
        <f aca="false">SUM(C135:C147)</f>
        <v>1507.01</v>
      </c>
      <c r="D134" s="84" t="n">
        <f aca="false">SUM(D135:D147)</f>
        <v>1462.25</v>
      </c>
      <c r="E134" s="84" t="n">
        <f aca="false">SUM(E135:E147)</f>
        <v>1195.051</v>
      </c>
      <c r="F134" s="84" t="n">
        <f aca="false">SUM(F135:F147)</f>
        <v>1282.11</v>
      </c>
      <c r="G134" s="84" t="n">
        <f aca="false">SUM(G135:G147)</f>
        <v>1289</v>
      </c>
      <c r="H134" s="84" t="n">
        <f aca="false">SUM(H135:H147)</f>
        <v>1196.15</v>
      </c>
      <c r="I134" s="85" t="n">
        <f aca="false">SUM(I135:I147)</f>
        <v>1263.17</v>
      </c>
      <c r="J134" s="84" t="n">
        <f aca="false">SUM(J135:J147)</f>
        <v>1330.13</v>
      </c>
      <c r="K134" s="32" t="n">
        <f aca="false">SUM(K135:K147)</f>
        <v>1135.59</v>
      </c>
      <c r="L134" s="32" t="n">
        <f aca="false">SUM(L135:L147)</f>
        <v>1243.99</v>
      </c>
      <c r="M134" s="84" t="n">
        <f aca="false">SUM(M135:M147)</f>
        <v>1352.39</v>
      </c>
      <c r="N134" s="32" t="n">
        <f aca="false">SUM(N135:N146)</f>
        <v>1138.46</v>
      </c>
      <c r="O134" s="32" t="n">
        <f aca="false">SUM(O135:O147)</f>
        <v>1293.75</v>
      </c>
      <c r="P134" s="32" t="n">
        <f aca="false">SUM(P135:P147)</f>
        <v>1379.78</v>
      </c>
      <c r="Q134" s="32" t="n">
        <f aca="false">SUM(Q135:Q146)</f>
        <v>1138.46</v>
      </c>
      <c r="R134" s="32" t="n">
        <f aca="false">SUM(R135:R147)</f>
        <v>1293.75</v>
      </c>
      <c r="S134" s="32" t="n">
        <f aca="false">SUM(S135:S147)</f>
        <v>1379.78</v>
      </c>
    </row>
    <row r="135" s="14" customFormat="true" ht="18" hidden="false" customHeight="false" outlineLevel="0" collapsed="false">
      <c r="A135" s="79" t="s">
        <v>167</v>
      </c>
      <c r="B135" s="10" t="s">
        <v>148</v>
      </c>
      <c r="C135" s="12" t="n">
        <v>190.71</v>
      </c>
      <c r="D135" s="86" t="n">
        <v>209.85</v>
      </c>
      <c r="E135" s="29" t="n">
        <v>169.52</v>
      </c>
      <c r="F135" s="26" t="n">
        <v>168.5</v>
      </c>
      <c r="G135" s="86" t="n">
        <v>169.39</v>
      </c>
      <c r="H135" s="29" t="n">
        <v>176.85</v>
      </c>
      <c r="I135" s="12" t="n">
        <v>165.73</v>
      </c>
      <c r="J135" s="86" t="n">
        <v>175.5</v>
      </c>
      <c r="K135" s="13" t="n">
        <v>171.3</v>
      </c>
      <c r="L135" s="13" t="n">
        <v>199</v>
      </c>
      <c r="M135" s="13" t="n">
        <v>216.31</v>
      </c>
      <c r="N135" s="13" t="n">
        <v>173.03</v>
      </c>
      <c r="O135" s="13" t="n">
        <v>195.85</v>
      </c>
      <c r="P135" s="13" t="n">
        <v>202.48</v>
      </c>
      <c r="Q135" s="13" t="n">
        <v>173.03</v>
      </c>
      <c r="R135" s="13" t="n">
        <v>195.85</v>
      </c>
      <c r="S135" s="13" t="n">
        <v>208.78</v>
      </c>
    </row>
    <row r="136" s="14" customFormat="true" ht="18" hidden="false" customHeight="false" outlineLevel="0" collapsed="false">
      <c r="A136" s="79" t="s">
        <v>168</v>
      </c>
      <c r="B136" s="10" t="s">
        <v>148</v>
      </c>
      <c r="C136" s="12" t="n">
        <v>1.07</v>
      </c>
      <c r="D136" s="86" t="n">
        <v>1.67</v>
      </c>
      <c r="E136" s="29" t="n">
        <v>1.28</v>
      </c>
      <c r="F136" s="26" t="n">
        <v>1.82</v>
      </c>
      <c r="G136" s="86" t="n">
        <v>1.83</v>
      </c>
      <c r="H136" s="29" t="n">
        <v>1.33</v>
      </c>
      <c r="I136" s="12" t="n">
        <v>1.82</v>
      </c>
      <c r="J136" s="86" t="n">
        <v>1.9</v>
      </c>
      <c r="K136" s="13" t="n">
        <v>1.34</v>
      </c>
      <c r="L136" s="13" t="n">
        <v>1.59</v>
      </c>
      <c r="M136" s="13" t="n">
        <v>1.59</v>
      </c>
      <c r="N136" s="13" t="n">
        <v>1.35</v>
      </c>
      <c r="O136" s="13" t="n">
        <v>1.36</v>
      </c>
      <c r="P136" s="13" t="n">
        <v>1.37</v>
      </c>
      <c r="Q136" s="13" t="n">
        <v>1.35</v>
      </c>
      <c r="R136" s="13" t="n">
        <v>1.36</v>
      </c>
      <c r="S136" s="13" t="n">
        <v>1.5</v>
      </c>
    </row>
    <row r="137" s="14" customFormat="true" ht="32.8" hidden="false" customHeight="false" outlineLevel="0" collapsed="false">
      <c r="A137" s="79" t="s">
        <v>169</v>
      </c>
      <c r="B137" s="10" t="s">
        <v>148</v>
      </c>
      <c r="C137" s="12" t="n">
        <v>9.86</v>
      </c>
      <c r="D137" s="86" t="n">
        <v>11.71</v>
      </c>
      <c r="E137" s="29" t="n">
        <v>9.06</v>
      </c>
      <c r="F137" s="26" t="n">
        <v>9.46</v>
      </c>
      <c r="G137" s="86" t="n">
        <v>10.46</v>
      </c>
      <c r="H137" s="29" t="n">
        <v>9.51</v>
      </c>
      <c r="I137" s="12" t="n">
        <v>9.37</v>
      </c>
      <c r="J137" s="86" t="n">
        <v>9.86</v>
      </c>
      <c r="K137" s="13" t="n">
        <v>8.62</v>
      </c>
      <c r="L137" s="13" t="n">
        <v>9.43</v>
      </c>
      <c r="M137" s="13" t="n">
        <v>10.25</v>
      </c>
      <c r="N137" s="13" t="n">
        <v>8.62</v>
      </c>
      <c r="O137" s="13" t="n">
        <v>9.82</v>
      </c>
      <c r="P137" s="13" t="n">
        <v>11.15</v>
      </c>
      <c r="Q137" s="13" t="n">
        <v>8.62</v>
      </c>
      <c r="R137" s="13" t="n">
        <v>9.82</v>
      </c>
      <c r="S137" s="13" t="n">
        <v>10.47</v>
      </c>
    </row>
    <row r="138" s="14" customFormat="true" ht="18" hidden="false" customHeight="false" outlineLevel="0" collapsed="false">
      <c r="A138" s="79" t="s">
        <v>170</v>
      </c>
      <c r="B138" s="10" t="s">
        <v>148</v>
      </c>
      <c r="C138" s="12" t="n">
        <v>211.74</v>
      </c>
      <c r="D138" s="86" t="n">
        <v>96.24</v>
      </c>
      <c r="E138" s="29" t="n">
        <v>19</v>
      </c>
      <c r="F138" s="26" t="n">
        <v>22.28</v>
      </c>
      <c r="G138" s="86" t="n">
        <v>22.4</v>
      </c>
      <c r="H138" s="29" t="n">
        <v>19.95</v>
      </c>
      <c r="I138" s="12" t="n">
        <v>20.88</v>
      </c>
      <c r="J138" s="86" t="n">
        <v>21.01</v>
      </c>
      <c r="K138" s="13" t="n">
        <v>18.12</v>
      </c>
      <c r="L138" s="13" t="n">
        <v>19.7</v>
      </c>
      <c r="M138" s="13" t="n">
        <v>21.41</v>
      </c>
      <c r="N138" s="13" t="n">
        <v>18.12</v>
      </c>
      <c r="O138" s="13" t="n">
        <v>20.37</v>
      </c>
      <c r="P138" s="13" t="n">
        <v>23.4</v>
      </c>
      <c r="Q138" s="13" t="n">
        <v>18.12</v>
      </c>
      <c r="R138" s="13" t="n">
        <v>20.37</v>
      </c>
      <c r="S138" s="13" t="n">
        <v>21.71</v>
      </c>
    </row>
    <row r="139" s="14" customFormat="true" ht="18" hidden="false" customHeight="false" outlineLevel="0" collapsed="false">
      <c r="A139" s="79" t="s">
        <v>171</v>
      </c>
      <c r="B139" s="10" t="s">
        <v>148</v>
      </c>
      <c r="C139" s="12" t="n">
        <v>67.25</v>
      </c>
      <c r="D139" s="86" t="n">
        <v>65.5</v>
      </c>
      <c r="E139" s="29" t="n">
        <v>15.2</v>
      </c>
      <c r="F139" s="26" t="n">
        <v>14.75</v>
      </c>
      <c r="G139" s="86" t="n">
        <v>14.82</v>
      </c>
      <c r="H139" s="29" t="n">
        <v>16.01</v>
      </c>
      <c r="I139" s="12" t="n">
        <v>14.54</v>
      </c>
      <c r="J139" s="86" t="n">
        <v>15.31</v>
      </c>
      <c r="K139" s="13" t="n">
        <v>13.95</v>
      </c>
      <c r="L139" s="13" t="n">
        <v>15.16</v>
      </c>
      <c r="M139" s="13" t="n">
        <v>16.48</v>
      </c>
      <c r="N139" s="13" t="n">
        <v>15.93</v>
      </c>
      <c r="O139" s="13" t="n">
        <v>18.12</v>
      </c>
      <c r="P139" s="13" t="n">
        <v>20.51</v>
      </c>
      <c r="Q139" s="13" t="n">
        <v>15.93</v>
      </c>
      <c r="R139" s="13" t="n">
        <v>18.12</v>
      </c>
      <c r="S139" s="13" t="n">
        <v>19.33</v>
      </c>
    </row>
    <row r="140" s="14" customFormat="true" ht="18" hidden="false" customHeight="false" outlineLevel="0" collapsed="false">
      <c r="A140" s="79" t="s">
        <v>172</v>
      </c>
      <c r="B140" s="10" t="s">
        <v>148</v>
      </c>
      <c r="C140" s="12" t="n">
        <v>0.01</v>
      </c>
      <c r="D140" s="86" t="n">
        <v>0.05</v>
      </c>
      <c r="E140" s="29" t="n">
        <v>0.03</v>
      </c>
      <c r="F140" s="26" t="n">
        <v>0.05</v>
      </c>
      <c r="G140" s="86" t="n">
        <v>0.05</v>
      </c>
      <c r="H140" s="29" t="n">
        <v>0.03</v>
      </c>
      <c r="I140" s="12" t="n">
        <v>0.05</v>
      </c>
      <c r="J140" s="86" t="n">
        <v>0.05</v>
      </c>
      <c r="K140" s="13" t="n">
        <v>0</v>
      </c>
      <c r="L140" s="13" t="n">
        <v>0</v>
      </c>
      <c r="M140" s="13" t="n">
        <v>0</v>
      </c>
      <c r="N140" s="13" t="n">
        <v>0</v>
      </c>
      <c r="O140" s="13" t="n">
        <v>0</v>
      </c>
      <c r="P140" s="13" t="n">
        <v>0</v>
      </c>
      <c r="Q140" s="13" t="n">
        <v>0</v>
      </c>
      <c r="R140" s="13" t="n">
        <v>0</v>
      </c>
      <c r="S140" s="13" t="n">
        <v>0</v>
      </c>
    </row>
    <row r="141" s="14" customFormat="true" ht="18" hidden="false" customHeight="false" outlineLevel="0" collapsed="false">
      <c r="A141" s="79" t="s">
        <v>173</v>
      </c>
      <c r="B141" s="10" t="s">
        <v>148</v>
      </c>
      <c r="C141" s="12" t="n">
        <v>697.97</v>
      </c>
      <c r="D141" s="86" t="n">
        <v>711.24</v>
      </c>
      <c r="E141" s="29" t="n">
        <v>683.41</v>
      </c>
      <c r="F141" s="26" t="n">
        <v>719.7</v>
      </c>
      <c r="G141" s="86" t="n">
        <v>723.22</v>
      </c>
      <c r="H141" s="29" t="n">
        <v>661.14</v>
      </c>
      <c r="I141" s="12" t="n">
        <v>708.65</v>
      </c>
      <c r="J141" s="86" t="n">
        <v>746.31</v>
      </c>
      <c r="K141" s="13" t="n">
        <v>628.05</v>
      </c>
      <c r="L141" s="13" t="n">
        <v>679.3</v>
      </c>
      <c r="M141" s="13" t="n">
        <v>738.4</v>
      </c>
      <c r="N141" s="13" t="n">
        <v>627.53</v>
      </c>
      <c r="O141" s="13" t="n">
        <v>713.92</v>
      </c>
      <c r="P141" s="13" t="n">
        <v>752.45</v>
      </c>
      <c r="Q141" s="13" t="n">
        <v>627.53</v>
      </c>
      <c r="R141" s="13" t="n">
        <v>713.92</v>
      </c>
      <c r="S141" s="13" t="n">
        <v>761.29</v>
      </c>
    </row>
    <row r="142" s="14" customFormat="true" ht="18" hidden="false" customHeight="false" outlineLevel="0" collapsed="false">
      <c r="A142" s="79" t="s">
        <v>174</v>
      </c>
      <c r="B142" s="10" t="s">
        <v>148</v>
      </c>
      <c r="C142" s="12" t="n">
        <v>170.09</v>
      </c>
      <c r="D142" s="86" t="n">
        <v>214.38</v>
      </c>
      <c r="E142" s="29" t="n">
        <v>153.45</v>
      </c>
      <c r="F142" s="26" t="n">
        <v>168.98</v>
      </c>
      <c r="G142" s="86" t="n">
        <v>169.41</v>
      </c>
      <c r="H142" s="29" t="n">
        <v>161.31</v>
      </c>
      <c r="I142" s="12" t="n">
        <v>167.31</v>
      </c>
      <c r="J142" s="86" t="n">
        <v>176.1</v>
      </c>
      <c r="K142" s="13" t="n">
        <v>154.43</v>
      </c>
      <c r="L142" s="13" t="n">
        <v>167.87</v>
      </c>
      <c r="M142" s="13" t="n">
        <v>182.47</v>
      </c>
      <c r="N142" s="13" t="n">
        <v>148.97</v>
      </c>
      <c r="O142" s="13" t="n">
        <v>169.45</v>
      </c>
      <c r="P142" s="13" t="n">
        <v>181.81</v>
      </c>
      <c r="Q142" s="13" t="n">
        <v>148.97</v>
      </c>
      <c r="R142" s="13" t="n">
        <v>169.45</v>
      </c>
      <c r="S142" s="13" t="n">
        <v>180.8</v>
      </c>
    </row>
    <row r="143" s="14" customFormat="true" ht="18" hidden="false" customHeight="false" outlineLevel="0" collapsed="false">
      <c r="A143" s="79" t="s">
        <v>175</v>
      </c>
      <c r="B143" s="10" t="s">
        <v>148</v>
      </c>
      <c r="C143" s="12"/>
      <c r="D143" s="86"/>
      <c r="E143" s="29"/>
      <c r="F143" s="26"/>
      <c r="G143" s="86"/>
      <c r="H143" s="29"/>
      <c r="I143" s="12"/>
      <c r="J143" s="86"/>
      <c r="K143" s="13"/>
      <c r="L143" s="13"/>
      <c r="M143" s="13"/>
      <c r="N143" s="13"/>
      <c r="O143" s="13"/>
      <c r="P143" s="13"/>
      <c r="Q143" s="13"/>
      <c r="R143" s="13"/>
      <c r="S143" s="13"/>
    </row>
    <row r="144" s="14" customFormat="true" ht="18" hidden="false" customHeight="false" outlineLevel="0" collapsed="false">
      <c r="A144" s="79" t="s">
        <v>176</v>
      </c>
      <c r="B144" s="10" t="s">
        <v>148</v>
      </c>
      <c r="C144" s="12" t="n">
        <v>150.89</v>
      </c>
      <c r="D144" s="86" t="n">
        <v>142.4</v>
      </c>
      <c r="E144" s="29" t="n">
        <v>135.041</v>
      </c>
      <c r="F144" s="26" t="n">
        <v>167.44</v>
      </c>
      <c r="G144" s="86" t="n">
        <v>168.28</v>
      </c>
      <c r="H144" s="29" t="n">
        <v>141.05</v>
      </c>
      <c r="I144" s="12" t="n">
        <v>165.78</v>
      </c>
      <c r="J144" s="86" t="n">
        <v>174.57</v>
      </c>
      <c r="K144" s="13" t="n">
        <v>131.88</v>
      </c>
      <c r="L144" s="13" t="n">
        <v>143.35</v>
      </c>
      <c r="M144" s="13" t="n">
        <v>155.82</v>
      </c>
      <c r="N144" s="13" t="n">
        <v>136.11</v>
      </c>
      <c r="O144" s="13" t="n">
        <v>154.85</v>
      </c>
      <c r="P144" s="13" t="n">
        <v>175.29</v>
      </c>
      <c r="Q144" s="13" t="n">
        <v>136.11</v>
      </c>
      <c r="R144" s="13" t="n">
        <v>154.85</v>
      </c>
      <c r="S144" s="13" t="n">
        <v>165.22</v>
      </c>
    </row>
    <row r="145" s="14" customFormat="true" ht="18" hidden="false" customHeight="false" outlineLevel="0" collapsed="false">
      <c r="A145" s="79" t="s">
        <v>177</v>
      </c>
      <c r="B145" s="10" t="s">
        <v>148</v>
      </c>
      <c r="C145" s="12" t="n">
        <v>7.42</v>
      </c>
      <c r="D145" s="86" t="n">
        <v>9.21</v>
      </c>
      <c r="E145" s="29" t="n">
        <v>9.06</v>
      </c>
      <c r="F145" s="26" t="n">
        <v>9.13</v>
      </c>
      <c r="G145" s="86" t="n">
        <v>9.14</v>
      </c>
      <c r="H145" s="29" t="n">
        <v>8.97</v>
      </c>
      <c r="I145" s="12" t="n">
        <v>9.04</v>
      </c>
      <c r="J145" s="86" t="n">
        <v>9.52</v>
      </c>
      <c r="K145" s="13" t="n">
        <v>7.9</v>
      </c>
      <c r="L145" s="13" t="n">
        <v>8.59</v>
      </c>
      <c r="M145" s="13" t="n">
        <v>9.66</v>
      </c>
      <c r="N145" s="13" t="n">
        <v>8.8</v>
      </c>
      <c r="O145" s="13" t="n">
        <v>10.01</v>
      </c>
      <c r="P145" s="13" t="n">
        <v>11.32</v>
      </c>
      <c r="Q145" s="13" t="n">
        <v>8.8</v>
      </c>
      <c r="R145" s="13" t="n">
        <v>10.01</v>
      </c>
      <c r="S145" s="13" t="n">
        <v>10.68</v>
      </c>
    </row>
    <row r="146" s="14" customFormat="true" ht="18" hidden="false" customHeight="false" outlineLevel="0" collapsed="false">
      <c r="A146" s="79" t="s">
        <v>178</v>
      </c>
      <c r="B146" s="10" t="s">
        <v>148</v>
      </c>
      <c r="C146" s="12"/>
      <c r="D146" s="32"/>
      <c r="E146" s="29"/>
      <c r="F146" s="12"/>
      <c r="G146" s="32"/>
      <c r="H146" s="29"/>
      <c r="I146" s="12"/>
      <c r="J146" s="32"/>
      <c r="K146" s="13"/>
      <c r="L146" s="13"/>
      <c r="M146" s="13"/>
      <c r="N146" s="13"/>
      <c r="O146" s="13"/>
      <c r="P146" s="13"/>
      <c r="Q146" s="13"/>
      <c r="R146" s="13"/>
      <c r="S146" s="13"/>
    </row>
    <row r="147" s="14" customFormat="true" ht="32.8" hidden="false" customHeight="false" outlineLevel="0" collapsed="false">
      <c r="A147" s="79" t="s">
        <v>179</v>
      </c>
      <c r="B147" s="10" t="s">
        <v>148</v>
      </c>
      <c r="C147" s="12"/>
      <c r="D147" s="32"/>
      <c r="E147" s="84"/>
      <c r="F147" s="12"/>
      <c r="G147" s="32"/>
      <c r="H147" s="84"/>
      <c r="I147" s="12"/>
      <c r="J147" s="32"/>
      <c r="K147" s="32"/>
      <c r="L147" s="32"/>
      <c r="M147" s="32"/>
      <c r="N147" s="13"/>
      <c r="O147" s="13"/>
      <c r="P147" s="13"/>
      <c r="Q147" s="13"/>
      <c r="R147" s="13"/>
      <c r="S147" s="13"/>
    </row>
    <row r="148" s="14" customFormat="true" ht="32.8" hidden="false" customHeight="false" outlineLevel="0" collapsed="false">
      <c r="A148" s="76" t="s">
        <v>180</v>
      </c>
      <c r="B148" s="10" t="s">
        <v>148</v>
      </c>
      <c r="C148" s="26" t="n">
        <f aca="false">SUM(C115-C134)</f>
        <v>29.51</v>
      </c>
      <c r="D148" s="26" t="n">
        <f aca="false">SUM(D115-D134)</f>
        <v>-43.05</v>
      </c>
      <c r="E148" s="26" t="n">
        <f aca="false">SUM(E115-E134)</f>
        <v>-0.000999999999976353</v>
      </c>
      <c r="F148" s="26" t="n">
        <f aca="false">SUM(F115-F134)</f>
        <v>0</v>
      </c>
      <c r="G148" s="26" t="n">
        <f aca="false">SUM(G115-G134)</f>
        <v>0</v>
      </c>
      <c r="H148" s="26" t="n">
        <f aca="false">SUM(H115-H134)</f>
        <v>0</v>
      </c>
      <c r="I148" s="26" t="n">
        <f aca="false">SUM(I115-I134)</f>
        <v>0</v>
      </c>
      <c r="J148" s="26" t="n">
        <f aca="false">SUM(J115-J134)</f>
        <v>0</v>
      </c>
      <c r="K148" s="26" t="n">
        <f aca="false">SUM(K115-K134)</f>
        <v>0</v>
      </c>
      <c r="L148" s="26" t="n">
        <f aca="false">SUM(L115-L134)</f>
        <v>0</v>
      </c>
      <c r="M148" s="26" t="n">
        <f aca="false">SUM(M115-M134)</f>
        <v>0</v>
      </c>
      <c r="N148" s="87" t="n">
        <f aca="false">SUM(N115-N134)</f>
        <v>0</v>
      </c>
      <c r="O148" s="87" t="n">
        <f aca="false">SUM(O115-O134)</f>
        <v>0</v>
      </c>
      <c r="P148" s="10" t="n">
        <f aca="false">SUM(P115-P134)</f>
        <v>0</v>
      </c>
      <c r="Q148" s="87" t="n">
        <f aca="false">SUM(Q115-Q134)</f>
        <v>0</v>
      </c>
      <c r="R148" s="87" t="n">
        <f aca="false">SUM(R115-R134)</f>
        <v>0</v>
      </c>
      <c r="S148" s="10" t="n">
        <f aca="false">SUM(S115-S134)</f>
        <v>0</v>
      </c>
    </row>
    <row r="149" s="14" customFormat="true" ht="18" hidden="false" customHeight="false" outlineLevel="0" collapsed="false">
      <c r="A149" s="76" t="s">
        <v>181</v>
      </c>
      <c r="B149" s="10" t="s">
        <v>148</v>
      </c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</row>
    <row r="150" s="14" customFormat="true" ht="18" hidden="false" customHeight="false" outlineLevel="0" collapsed="false">
      <c r="A150" s="21" t="s">
        <v>182</v>
      </c>
      <c r="B150" s="10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="14" customFormat="true" ht="18" hidden="false" customHeight="false" outlineLevel="0" collapsed="false">
      <c r="A151" s="79" t="s">
        <v>183</v>
      </c>
      <c r="B151" s="10" t="s">
        <v>126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="14" customFormat="true" ht="18" hidden="false" customHeight="false" outlineLevel="0" collapsed="false">
      <c r="A152" s="79" t="s">
        <v>184</v>
      </c>
      <c r="B152" s="10" t="s">
        <v>126</v>
      </c>
      <c r="C152" s="18" t="n">
        <f aca="false">C153+C155</f>
        <v>14.206</v>
      </c>
      <c r="D152" s="18" t="n">
        <f aca="false">D153+D155</f>
        <v>14.146</v>
      </c>
      <c r="E152" s="18" t="n">
        <f aca="false">E153+E155</f>
        <v>14.095</v>
      </c>
      <c r="F152" s="18" t="n">
        <f aca="false">F153+F155</f>
        <v>14.146</v>
      </c>
      <c r="G152" s="18" t="n">
        <f aca="false">G153+G155</f>
        <v>14.186</v>
      </c>
      <c r="H152" s="18" t="n">
        <f aca="false">H153+H155</f>
        <v>14.096</v>
      </c>
      <c r="I152" s="18" t="n">
        <f aca="false">I153+I155</f>
        <v>14.136</v>
      </c>
      <c r="J152" s="18" t="n">
        <f aca="false">J153+J155</f>
        <v>14.157</v>
      </c>
      <c r="K152" s="18" t="n">
        <f aca="false">K153+K155</f>
        <v>13.947</v>
      </c>
      <c r="L152" s="18" t="n">
        <f aca="false">L153+L155</f>
        <v>14.047</v>
      </c>
      <c r="M152" s="18" t="n">
        <f aca="false">M153+M155</f>
        <v>14.127</v>
      </c>
      <c r="N152" s="18" t="n">
        <f aca="false">N153+N155</f>
        <v>13.948</v>
      </c>
      <c r="O152" s="18" t="n">
        <f aca="false">O153+O155</f>
        <v>13.957</v>
      </c>
      <c r="P152" s="18" t="n">
        <f aca="false">P153+P155</f>
        <v>14.037</v>
      </c>
      <c r="Q152" s="18" t="n">
        <f aca="false">Q153+Q155</f>
        <v>13.817</v>
      </c>
      <c r="R152" s="18" t="n">
        <f aca="false">R153+R155</f>
        <v>13.907</v>
      </c>
      <c r="S152" s="18" t="n">
        <f aca="false">S153+S155</f>
        <v>13.956</v>
      </c>
    </row>
    <row r="153" s="14" customFormat="true" ht="32.8" hidden="false" customHeight="false" outlineLevel="0" collapsed="false">
      <c r="A153" s="88" t="s">
        <v>185</v>
      </c>
      <c r="B153" s="10" t="s">
        <v>126</v>
      </c>
      <c r="C153" s="11" t="n">
        <v>12.26</v>
      </c>
      <c r="D153" s="12" t="n">
        <v>12.2</v>
      </c>
      <c r="E153" s="12" t="n">
        <v>12.15</v>
      </c>
      <c r="F153" s="12" t="n">
        <v>12.2</v>
      </c>
      <c r="G153" s="13" t="n">
        <v>12.24</v>
      </c>
      <c r="H153" s="12" t="n">
        <v>12.15</v>
      </c>
      <c r="I153" s="12" t="n">
        <v>12.19</v>
      </c>
      <c r="J153" s="13" t="n">
        <v>12.21</v>
      </c>
      <c r="K153" s="12" t="n">
        <v>12</v>
      </c>
      <c r="L153" s="12" t="n">
        <v>12.1</v>
      </c>
      <c r="M153" s="13" t="n">
        <v>12.18</v>
      </c>
      <c r="N153" s="13" t="n">
        <v>12</v>
      </c>
      <c r="O153" s="13" t="n">
        <v>12.01</v>
      </c>
      <c r="P153" s="13" t="n">
        <v>12.09</v>
      </c>
      <c r="Q153" s="13" t="n">
        <v>11.87</v>
      </c>
      <c r="R153" s="13" t="n">
        <v>11.96</v>
      </c>
      <c r="S153" s="13" t="n">
        <v>12.01</v>
      </c>
    </row>
    <row r="154" s="14" customFormat="true" ht="18" hidden="false" customHeight="false" outlineLevel="0" collapsed="false">
      <c r="A154" s="88" t="s">
        <v>186</v>
      </c>
      <c r="B154" s="10" t="s">
        <v>126</v>
      </c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</row>
    <row r="155" s="14" customFormat="true" ht="48.5" hidden="false" customHeight="false" outlineLevel="0" collapsed="false">
      <c r="A155" s="88" t="s">
        <v>187</v>
      </c>
      <c r="B155" s="10" t="s">
        <v>126</v>
      </c>
      <c r="C155" s="11" t="n">
        <f aca="false">C156+C157</f>
        <v>1.946</v>
      </c>
      <c r="D155" s="12" t="n">
        <f aca="false">D156+D157</f>
        <v>1.946</v>
      </c>
      <c r="E155" s="12" t="n">
        <f aca="false">E156+E157</f>
        <v>1.945</v>
      </c>
      <c r="F155" s="12" t="n">
        <f aca="false">F156+F157</f>
        <v>1.946</v>
      </c>
      <c r="G155" s="16" t="n">
        <f aca="false">G156+G157</f>
        <v>1.946</v>
      </c>
      <c r="H155" s="16" t="n">
        <f aca="false">H156+H157</f>
        <v>1.946</v>
      </c>
      <c r="I155" s="16" t="n">
        <f aca="false">I156+I157</f>
        <v>1.946</v>
      </c>
      <c r="J155" s="16" t="n">
        <f aca="false">J156+J157</f>
        <v>1.947</v>
      </c>
      <c r="K155" s="16" t="n">
        <f aca="false">K156+K157</f>
        <v>1.947</v>
      </c>
      <c r="L155" s="16" t="n">
        <f aca="false">L156+L157</f>
        <v>1.947</v>
      </c>
      <c r="M155" s="16" t="n">
        <f aca="false">M156+M157</f>
        <v>1.947</v>
      </c>
      <c r="N155" s="16" t="n">
        <f aca="false">N156+N157</f>
        <v>1.948</v>
      </c>
      <c r="O155" s="16" t="n">
        <f aca="false">O156+O157</f>
        <v>1.947</v>
      </c>
      <c r="P155" s="16" t="n">
        <f aca="false">P156+P157</f>
        <v>1.947</v>
      </c>
      <c r="Q155" s="16" t="n">
        <f aca="false">Q156+Q157</f>
        <v>1.947</v>
      </c>
      <c r="R155" s="16" t="n">
        <f aca="false">R156+R157</f>
        <v>1.947</v>
      </c>
      <c r="S155" s="16" t="n">
        <f aca="false">S156+S157</f>
        <v>1.946</v>
      </c>
    </row>
    <row r="156" s="14" customFormat="true" ht="18" hidden="false" customHeight="false" outlineLevel="0" collapsed="false">
      <c r="A156" s="88" t="s">
        <v>188</v>
      </c>
      <c r="B156" s="10" t="s">
        <v>126</v>
      </c>
      <c r="C156" s="11" t="n">
        <v>0.792</v>
      </c>
      <c r="D156" s="12" t="n">
        <v>0.791</v>
      </c>
      <c r="E156" s="12" t="n">
        <v>0.79</v>
      </c>
      <c r="F156" s="12" t="n">
        <v>0.789</v>
      </c>
      <c r="G156" s="16" t="n">
        <v>0.788</v>
      </c>
      <c r="H156" s="16" t="n">
        <v>0.788</v>
      </c>
      <c r="I156" s="16" t="n">
        <v>0.787</v>
      </c>
      <c r="J156" s="16" t="n">
        <v>0.786</v>
      </c>
      <c r="K156" s="16" t="n">
        <v>0.785</v>
      </c>
      <c r="L156" s="16" t="n">
        <v>0.783</v>
      </c>
      <c r="M156" s="16" t="n">
        <v>0.782</v>
      </c>
      <c r="N156" s="16" t="n">
        <v>0.782</v>
      </c>
      <c r="O156" s="16" t="n">
        <v>0.781</v>
      </c>
      <c r="P156" s="16" t="n">
        <v>0.78</v>
      </c>
      <c r="Q156" s="16" t="n">
        <v>0.78</v>
      </c>
      <c r="R156" s="16" t="n">
        <v>0.779</v>
      </c>
      <c r="S156" s="16" t="n">
        <v>0.778</v>
      </c>
    </row>
    <row r="157" s="14" customFormat="true" ht="18" hidden="false" customHeight="false" outlineLevel="0" collapsed="false">
      <c r="A157" s="88" t="s">
        <v>189</v>
      </c>
      <c r="B157" s="10" t="s">
        <v>126</v>
      </c>
      <c r="C157" s="11" t="n">
        <v>1.154</v>
      </c>
      <c r="D157" s="12" t="n">
        <v>1.155</v>
      </c>
      <c r="E157" s="12" t="n">
        <v>1.155</v>
      </c>
      <c r="F157" s="12" t="n">
        <v>1.157</v>
      </c>
      <c r="G157" s="18" t="n">
        <v>1.158</v>
      </c>
      <c r="H157" s="18" t="n">
        <v>1.158</v>
      </c>
      <c r="I157" s="18" t="n">
        <v>1.159</v>
      </c>
      <c r="J157" s="18" t="n">
        <v>1.161</v>
      </c>
      <c r="K157" s="18" t="n">
        <v>1.162</v>
      </c>
      <c r="L157" s="18" t="n">
        <v>1.164</v>
      </c>
      <c r="M157" s="18" t="n">
        <v>1.165</v>
      </c>
      <c r="N157" s="18" t="n">
        <v>1.166</v>
      </c>
      <c r="O157" s="18" t="n">
        <v>1.166</v>
      </c>
      <c r="P157" s="18" t="n">
        <v>1.167</v>
      </c>
      <c r="Q157" s="18" t="n">
        <v>1.167</v>
      </c>
      <c r="R157" s="18" t="n">
        <v>1.168</v>
      </c>
      <c r="S157" s="18" t="n">
        <v>1.168</v>
      </c>
    </row>
    <row r="158" s="14" customFormat="true" ht="32.8" hidden="false" customHeight="false" outlineLevel="0" collapsed="false">
      <c r="A158" s="88" t="s">
        <v>190</v>
      </c>
      <c r="B158" s="10" t="s">
        <v>126</v>
      </c>
      <c r="C158" s="11" t="n">
        <v>6.29</v>
      </c>
      <c r="D158" s="12" t="n">
        <v>6.3</v>
      </c>
      <c r="E158" s="12" t="n">
        <v>6.31</v>
      </c>
      <c r="F158" s="12" t="n">
        <v>6.31</v>
      </c>
      <c r="G158" s="16" t="n">
        <v>6.32</v>
      </c>
      <c r="H158" s="12" t="n">
        <v>6.32</v>
      </c>
      <c r="I158" s="12" t="n">
        <v>6.33</v>
      </c>
      <c r="J158" s="16" t="n">
        <v>6.34</v>
      </c>
      <c r="K158" s="12" t="n">
        <v>6.33</v>
      </c>
      <c r="L158" s="12" t="n">
        <v>6.34</v>
      </c>
      <c r="M158" s="16" t="n">
        <v>6.35</v>
      </c>
      <c r="N158" s="16" t="n">
        <v>6.35</v>
      </c>
      <c r="O158" s="16" t="n">
        <v>3.36</v>
      </c>
      <c r="P158" s="16" t="n">
        <v>6.37</v>
      </c>
      <c r="Q158" s="16" t="n">
        <v>6.37</v>
      </c>
      <c r="R158" s="16" t="n">
        <v>6.38</v>
      </c>
      <c r="S158" s="16" t="n">
        <v>6.39</v>
      </c>
    </row>
    <row r="159" s="14" customFormat="true" ht="32.8" hidden="false" customHeight="false" outlineLevel="0" collapsed="false">
      <c r="A159" s="88" t="s">
        <v>191</v>
      </c>
      <c r="B159" s="10" t="s">
        <v>126</v>
      </c>
      <c r="C159" s="11" t="n">
        <v>2.76</v>
      </c>
      <c r="D159" s="12" t="n">
        <v>2.71</v>
      </c>
      <c r="E159" s="12" t="n">
        <v>2.62</v>
      </c>
      <c r="F159" s="12" t="n">
        <v>2.65</v>
      </c>
      <c r="G159" s="16" t="n">
        <v>2.67</v>
      </c>
      <c r="H159" s="12" t="n">
        <v>2.65</v>
      </c>
      <c r="I159" s="12" t="n">
        <v>2.68</v>
      </c>
      <c r="J159" s="16" t="n">
        <v>2.69</v>
      </c>
      <c r="K159" s="12" t="n">
        <v>2.68</v>
      </c>
      <c r="L159" s="12" t="n">
        <v>2.69</v>
      </c>
      <c r="M159" s="16" t="n">
        <v>2.7</v>
      </c>
      <c r="N159" s="16" t="n">
        <v>2.69</v>
      </c>
      <c r="O159" s="16" t="n">
        <v>2.7</v>
      </c>
      <c r="P159" s="16" t="n">
        <v>2.71</v>
      </c>
      <c r="Q159" s="16" t="n">
        <v>2.7</v>
      </c>
      <c r="R159" s="16" t="n">
        <v>2.71</v>
      </c>
      <c r="S159" s="16" t="n">
        <v>2.72</v>
      </c>
    </row>
    <row r="160" s="7" customFormat="true" ht="31.6" hidden="false" customHeight="false" outlineLevel="0" collapsed="false">
      <c r="A160" s="42" t="s">
        <v>192</v>
      </c>
      <c r="B160" s="43" t="s">
        <v>193</v>
      </c>
      <c r="C160" s="52" t="n">
        <v>43555.6</v>
      </c>
      <c r="D160" s="60" t="n">
        <v>45733.4</v>
      </c>
      <c r="E160" s="60" t="n">
        <v>47850.2</v>
      </c>
      <c r="F160" s="60" t="n">
        <v>48020.1</v>
      </c>
      <c r="G160" s="54" t="n">
        <v>48020.1</v>
      </c>
      <c r="H160" s="60" t="n">
        <v>49802.5</v>
      </c>
      <c r="I160" s="60" t="n">
        <v>50902.5</v>
      </c>
      <c r="J160" s="54" t="n">
        <v>50902.5</v>
      </c>
      <c r="K160" s="60" t="n">
        <v>53210.5</v>
      </c>
      <c r="L160" s="60" t="n">
        <v>54464.4</v>
      </c>
      <c r="M160" s="54" t="n">
        <v>54464.4</v>
      </c>
      <c r="N160" s="60" t="n">
        <v>53210.5</v>
      </c>
      <c r="O160" s="60" t="n">
        <v>54464.4</v>
      </c>
      <c r="P160" s="54" t="n">
        <v>54464.4</v>
      </c>
      <c r="Q160" s="60" t="n">
        <v>53210.5</v>
      </c>
      <c r="R160" s="60" t="n">
        <v>54464.4</v>
      </c>
      <c r="S160" s="54" t="n">
        <v>54464.4</v>
      </c>
    </row>
    <row r="161" s="7" customFormat="true" ht="31.6" hidden="false" customHeight="false" outlineLevel="0" collapsed="false">
      <c r="A161" s="42" t="s">
        <v>194</v>
      </c>
      <c r="B161" s="43" t="s">
        <v>195</v>
      </c>
      <c r="C161" s="52" t="n">
        <v>115.4</v>
      </c>
      <c r="D161" s="59" t="n">
        <f aca="false">D160/C160*100</f>
        <v>105.000045918321</v>
      </c>
      <c r="E161" s="59" t="n">
        <f aca="false">E160/D160*100</f>
        <v>104.628564681393</v>
      </c>
      <c r="F161" s="59" t="n">
        <f aca="false">F160/D160*100</f>
        <v>105.000065597572</v>
      </c>
      <c r="G161" s="54" t="n">
        <v>105</v>
      </c>
      <c r="H161" s="59" t="n">
        <f aca="false">H160/F160*100</f>
        <v>103.711779025866</v>
      </c>
      <c r="I161" s="59" t="n">
        <f aca="false">I160/G160*100</f>
        <v>106.002486458795</v>
      </c>
      <c r="J161" s="54" t="n">
        <v>106</v>
      </c>
      <c r="K161" s="59" t="n">
        <f aca="false">K160/I160*100</f>
        <v>104.534158440155</v>
      </c>
      <c r="L161" s="59" t="n">
        <f aca="false">L160/J160*100</f>
        <v>106.997495211434</v>
      </c>
      <c r="M161" s="89" t="n">
        <v>107</v>
      </c>
      <c r="N161" s="59" t="n">
        <f aca="false">N160/L160*100</f>
        <v>97.6977622079744</v>
      </c>
      <c r="O161" s="59" t="n">
        <f aca="false">O160/M160*100</f>
        <v>100</v>
      </c>
      <c r="P161" s="89" t="n">
        <v>107</v>
      </c>
      <c r="Q161" s="59" t="n">
        <f aca="false">Q160/O160*100</f>
        <v>97.6977622079744</v>
      </c>
      <c r="R161" s="59" t="n">
        <f aca="false">R160/P160*100</f>
        <v>100</v>
      </c>
      <c r="S161" s="89" t="n">
        <v>107</v>
      </c>
    </row>
    <row r="162" s="7" customFormat="true" ht="31.6" hidden="false" customHeight="false" outlineLevel="0" collapsed="false">
      <c r="A162" s="42" t="s">
        <v>196</v>
      </c>
      <c r="B162" s="43" t="s">
        <v>197</v>
      </c>
      <c r="C162" s="52" t="n">
        <v>0.4</v>
      </c>
      <c r="D162" s="53" t="n">
        <v>0.4</v>
      </c>
      <c r="E162" s="53" t="n">
        <v>0.8</v>
      </c>
      <c r="F162" s="53" t="n">
        <v>0.4</v>
      </c>
      <c r="G162" s="54" t="n">
        <v>0.4</v>
      </c>
      <c r="H162" s="53" t="n">
        <v>0.8</v>
      </c>
      <c r="I162" s="53" t="n">
        <v>0.4</v>
      </c>
      <c r="J162" s="54" t="n">
        <v>0.4</v>
      </c>
      <c r="K162" s="53" t="n">
        <v>0.8</v>
      </c>
      <c r="L162" s="53" t="n">
        <v>0.4</v>
      </c>
      <c r="M162" s="54" t="n">
        <v>0.4</v>
      </c>
      <c r="N162" s="53" t="n">
        <v>0.8</v>
      </c>
      <c r="O162" s="53" t="n">
        <v>0.4</v>
      </c>
      <c r="P162" s="54" t="n">
        <v>0.4</v>
      </c>
      <c r="Q162" s="53" t="n">
        <v>0.8</v>
      </c>
      <c r="R162" s="53" t="n">
        <v>0.4</v>
      </c>
      <c r="S162" s="54" t="n">
        <v>0.4</v>
      </c>
    </row>
    <row r="163" s="7" customFormat="true" ht="31.6" hidden="false" customHeight="false" outlineLevel="0" collapsed="false">
      <c r="A163" s="42" t="s">
        <v>198</v>
      </c>
      <c r="B163" s="43" t="s">
        <v>126</v>
      </c>
      <c r="C163" s="90"/>
      <c r="D163" s="90"/>
      <c r="E163" s="90"/>
      <c r="F163" s="90"/>
      <c r="G163" s="90"/>
      <c r="H163" s="90"/>
      <c r="I163" s="90"/>
      <c r="J163" s="90"/>
      <c r="K163" s="91"/>
      <c r="L163" s="91"/>
      <c r="M163" s="91"/>
      <c r="N163" s="92"/>
      <c r="O163" s="92"/>
      <c r="P163" s="92"/>
      <c r="Q163" s="92"/>
      <c r="R163" s="92"/>
      <c r="S163" s="92"/>
    </row>
    <row r="164" s="7" customFormat="true" ht="46.5" hidden="false" customHeight="false" outlineLevel="0" collapsed="false">
      <c r="A164" s="42" t="s">
        <v>199</v>
      </c>
      <c r="B164" s="43" t="s">
        <v>126</v>
      </c>
      <c r="C164" s="52" t="n">
        <v>0.089</v>
      </c>
      <c r="D164" s="53" t="n">
        <v>0.084</v>
      </c>
      <c r="E164" s="53" t="n">
        <v>0.082</v>
      </c>
      <c r="F164" s="53" t="n">
        <v>0.082</v>
      </c>
      <c r="G164" s="93" t="n">
        <v>0.082</v>
      </c>
      <c r="H164" s="53" t="n">
        <v>0.08</v>
      </c>
      <c r="I164" s="53" t="n">
        <v>0.079</v>
      </c>
      <c r="J164" s="93" t="n">
        <v>0.079</v>
      </c>
      <c r="K164" s="53" t="n">
        <v>0.075</v>
      </c>
      <c r="L164" s="53" t="n">
        <v>0.073</v>
      </c>
      <c r="M164" s="93" t="n">
        <v>0.073</v>
      </c>
      <c r="N164" s="93" t="n">
        <v>0.09</v>
      </c>
      <c r="O164" s="93" t="n">
        <v>0.08</v>
      </c>
      <c r="P164" s="93" t="n">
        <v>0.075</v>
      </c>
      <c r="Q164" s="93" t="n">
        <v>0.09</v>
      </c>
      <c r="R164" s="93" t="n">
        <v>0.08</v>
      </c>
      <c r="S164" s="93" t="n">
        <v>0.075</v>
      </c>
    </row>
    <row r="165" s="94" customFormat="true" ht="18" hidden="false" customHeight="false" outlineLevel="0" collapsed="false">
      <c r="A165" s="42" t="s">
        <v>200</v>
      </c>
      <c r="B165" s="43" t="s">
        <v>94</v>
      </c>
      <c r="C165" s="52" t="n">
        <v>1443.5</v>
      </c>
      <c r="D165" s="53" t="n">
        <f aca="false">C165*D166/100</f>
        <v>1501.24</v>
      </c>
      <c r="E165" s="70" t="n">
        <f aca="false">D165*E166/100</f>
        <v>1531.2648</v>
      </c>
      <c r="F165" s="70" t="n">
        <f aca="false">D165*F166/100</f>
        <v>1553.7834</v>
      </c>
      <c r="G165" s="54" t="n">
        <v>1553.78</v>
      </c>
      <c r="H165" s="60" t="n">
        <f aca="false">F165*H166/100</f>
        <v>1608.165819</v>
      </c>
      <c r="I165" s="60" t="n">
        <f aca="false">G165*I166/100</f>
        <v>1615.9312</v>
      </c>
      <c r="J165" s="54" t="n">
        <v>1615.93</v>
      </c>
      <c r="K165" s="60" t="n">
        <f aca="false">I165*K166/100</f>
        <v>1661.1772736</v>
      </c>
      <c r="L165" s="60" t="n">
        <f aca="false">J165*L166/100</f>
        <v>1670.87162</v>
      </c>
      <c r="M165" s="89" t="n">
        <v>1670.87</v>
      </c>
      <c r="N165" s="89" t="n">
        <v>1375.48</v>
      </c>
      <c r="O165" s="89" t="n">
        <v>1415.55</v>
      </c>
      <c r="P165" s="89" t="n">
        <v>1420</v>
      </c>
      <c r="Q165" s="89" t="n">
        <v>1375.48</v>
      </c>
      <c r="R165" s="89" t="n">
        <v>1415.55</v>
      </c>
      <c r="S165" s="89" t="n">
        <v>1420</v>
      </c>
    </row>
    <row r="166" s="94" customFormat="true" ht="31.6" hidden="false" customHeight="false" outlineLevel="0" collapsed="false">
      <c r="A166" s="42" t="s">
        <v>201</v>
      </c>
      <c r="B166" s="43" t="s">
        <v>195</v>
      </c>
      <c r="C166" s="70" t="e">
        <f aca="false">C165/B165*100</f>
        <v>#VALUE!</v>
      </c>
      <c r="D166" s="60" t="n">
        <v>104</v>
      </c>
      <c r="E166" s="60" t="n">
        <v>102</v>
      </c>
      <c r="F166" s="60" t="n">
        <v>103.5</v>
      </c>
      <c r="G166" s="54" t="n">
        <v>104</v>
      </c>
      <c r="H166" s="60" t="n">
        <v>103.5</v>
      </c>
      <c r="I166" s="60" t="n">
        <v>104</v>
      </c>
      <c r="J166" s="54" t="n">
        <v>105</v>
      </c>
      <c r="K166" s="60" t="n">
        <v>102.8</v>
      </c>
      <c r="L166" s="60" t="n">
        <v>103.4</v>
      </c>
      <c r="M166" s="89" t="n">
        <v>104</v>
      </c>
      <c r="N166" s="89" t="n">
        <v>104.5</v>
      </c>
      <c r="O166" s="89" t="n">
        <v>105.5</v>
      </c>
      <c r="P166" s="89" t="n">
        <v>105.8</v>
      </c>
      <c r="Q166" s="89" t="n">
        <v>104.5</v>
      </c>
      <c r="R166" s="89" t="n">
        <v>105.5</v>
      </c>
      <c r="S166" s="89" t="n">
        <v>105.8</v>
      </c>
    </row>
    <row r="167" s="7" customFormat="true" ht="18" hidden="false" customHeight="false" outlineLevel="0" collapsed="false">
      <c r="A167" s="8" t="s">
        <v>202</v>
      </c>
      <c r="B167" s="43"/>
      <c r="C167" s="95"/>
      <c r="D167" s="95"/>
      <c r="E167" s="95"/>
      <c r="F167" s="95"/>
      <c r="G167" s="95"/>
      <c r="H167" s="95"/>
      <c r="I167" s="95"/>
      <c r="J167" s="95"/>
      <c r="K167" s="96"/>
      <c r="L167" s="96"/>
      <c r="M167" s="96"/>
      <c r="N167" s="96"/>
      <c r="O167" s="96"/>
      <c r="P167" s="96"/>
      <c r="Q167" s="96"/>
      <c r="R167" s="96"/>
      <c r="S167" s="96"/>
    </row>
    <row r="168" s="7" customFormat="true" ht="32.8" hidden="false" customHeight="false" outlineLevel="0" collapsed="false">
      <c r="A168" s="58" t="s">
        <v>203</v>
      </c>
      <c r="B168" s="43" t="s">
        <v>195</v>
      </c>
      <c r="C168" s="95"/>
      <c r="D168" s="95"/>
      <c r="E168" s="95"/>
      <c r="F168" s="95"/>
      <c r="G168" s="95"/>
      <c r="H168" s="95"/>
      <c r="I168" s="95"/>
      <c r="J168" s="95"/>
      <c r="K168" s="96"/>
      <c r="L168" s="96"/>
      <c r="M168" s="96"/>
      <c r="N168" s="96"/>
      <c r="O168" s="96"/>
      <c r="P168" s="96"/>
      <c r="Q168" s="96"/>
      <c r="R168" s="96"/>
      <c r="S168" s="96"/>
    </row>
    <row r="169" s="98" customFormat="true" ht="18" hidden="false" customHeight="false" outlineLevel="0" collapsed="false">
      <c r="A169" s="8" t="s">
        <v>204</v>
      </c>
      <c r="B169" s="43"/>
      <c r="C169" s="97"/>
      <c r="D169" s="97"/>
      <c r="E169" s="97"/>
      <c r="F169" s="97"/>
      <c r="G169" s="97"/>
      <c r="H169" s="97"/>
      <c r="I169" s="97"/>
      <c r="J169" s="97"/>
      <c r="K169" s="92"/>
      <c r="L169" s="92"/>
      <c r="M169" s="92"/>
      <c r="N169" s="92"/>
      <c r="O169" s="92"/>
      <c r="P169" s="92"/>
      <c r="Q169" s="92"/>
      <c r="R169" s="92"/>
      <c r="S169" s="92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</row>
    <row r="170" s="14" customFormat="true" ht="32.8" hidden="false" customHeight="false" outlineLevel="0" collapsed="false">
      <c r="A170" s="9" t="s">
        <v>205</v>
      </c>
      <c r="B170" s="10" t="s">
        <v>206</v>
      </c>
      <c r="C170" s="12" t="n">
        <v>1162</v>
      </c>
      <c r="D170" s="12" t="n">
        <v>1144</v>
      </c>
      <c r="E170" s="12" t="n">
        <v>1144</v>
      </c>
      <c r="F170" s="12" t="n">
        <v>1162</v>
      </c>
      <c r="G170" s="16" t="n">
        <v>1196</v>
      </c>
      <c r="H170" s="12" t="n">
        <v>1144</v>
      </c>
      <c r="I170" s="12" t="n">
        <v>1162</v>
      </c>
      <c r="J170" s="16" t="n">
        <v>1196</v>
      </c>
      <c r="K170" s="12" t="n">
        <v>1144</v>
      </c>
      <c r="L170" s="12" t="n">
        <v>1162</v>
      </c>
      <c r="M170" s="16" t="n">
        <v>1196</v>
      </c>
      <c r="N170" s="12" t="n">
        <v>1144</v>
      </c>
      <c r="O170" s="12" t="n">
        <v>1162</v>
      </c>
      <c r="P170" s="16" t="n">
        <v>1196</v>
      </c>
      <c r="Q170" s="12" t="n">
        <v>1144</v>
      </c>
      <c r="R170" s="12" t="n">
        <v>1162</v>
      </c>
      <c r="S170" s="16" t="n">
        <v>1196</v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  <c r="HR170" s="25"/>
      <c r="HS170" s="25"/>
      <c r="HT170" s="25"/>
      <c r="HU170" s="25"/>
      <c r="HV170" s="25"/>
      <c r="HW170" s="25"/>
      <c r="HX170" s="25"/>
      <c r="HY170" s="25"/>
      <c r="HZ170" s="25"/>
      <c r="IA170" s="25"/>
      <c r="IB170" s="25"/>
      <c r="IC170" s="25"/>
      <c r="ID170" s="25"/>
      <c r="IE170" s="25"/>
      <c r="IF170" s="25"/>
      <c r="IG170" s="25"/>
      <c r="IH170" s="25"/>
      <c r="II170" s="25"/>
      <c r="IJ170" s="25"/>
      <c r="IK170" s="25"/>
      <c r="IL170" s="25"/>
      <c r="IM170" s="25"/>
      <c r="IN170" s="25"/>
      <c r="IO170" s="25"/>
      <c r="IP170" s="25"/>
      <c r="IQ170" s="25"/>
      <c r="IR170" s="25"/>
      <c r="IS170" s="25"/>
      <c r="IT170" s="25"/>
    </row>
    <row r="171" s="14" customFormat="true" ht="18" hidden="false" customHeight="false" outlineLevel="0" collapsed="false">
      <c r="A171" s="9" t="s">
        <v>207</v>
      </c>
      <c r="B171" s="99"/>
      <c r="C171" s="100"/>
      <c r="D171" s="12"/>
      <c r="E171" s="12"/>
      <c r="F171" s="12"/>
      <c r="G171" s="101"/>
      <c r="H171" s="101"/>
      <c r="I171" s="101"/>
      <c r="J171" s="101"/>
      <c r="K171" s="102"/>
      <c r="L171" s="102"/>
      <c r="M171" s="102"/>
      <c r="N171" s="102"/>
      <c r="O171" s="102"/>
      <c r="P171" s="102"/>
      <c r="Q171" s="102"/>
      <c r="R171" s="102"/>
      <c r="S171" s="102"/>
    </row>
    <row r="172" s="14" customFormat="true" ht="18" hidden="false" customHeight="false" outlineLevel="0" collapsed="false">
      <c r="A172" s="9" t="s">
        <v>208</v>
      </c>
      <c r="B172" s="10" t="s">
        <v>209</v>
      </c>
      <c r="C172" s="11" t="n">
        <v>94</v>
      </c>
      <c r="D172" s="12" t="n">
        <v>94</v>
      </c>
      <c r="E172" s="12" t="n">
        <v>94</v>
      </c>
      <c r="F172" s="12" t="n">
        <v>94</v>
      </c>
      <c r="G172" s="18" t="n">
        <v>94</v>
      </c>
      <c r="H172" s="18" t="n">
        <v>95</v>
      </c>
      <c r="I172" s="18" t="n">
        <v>95</v>
      </c>
      <c r="J172" s="18" t="n">
        <v>95</v>
      </c>
      <c r="K172" s="18" t="n">
        <v>95</v>
      </c>
      <c r="L172" s="18" t="n">
        <v>96</v>
      </c>
      <c r="M172" s="18" t="n">
        <v>96</v>
      </c>
      <c r="N172" s="18" t="n">
        <v>96</v>
      </c>
      <c r="O172" s="18" t="n">
        <v>96</v>
      </c>
      <c r="P172" s="18" t="n">
        <v>96</v>
      </c>
      <c r="Q172" s="18" t="n">
        <v>96</v>
      </c>
      <c r="R172" s="18" t="n">
        <v>97</v>
      </c>
      <c r="S172" s="18" t="n">
        <v>97</v>
      </c>
    </row>
    <row r="173" s="14" customFormat="true" ht="18" hidden="false" customHeight="false" outlineLevel="0" collapsed="false">
      <c r="A173" s="9" t="s">
        <v>210</v>
      </c>
      <c r="B173" s="10" t="s">
        <v>211</v>
      </c>
      <c r="C173" s="11" t="n">
        <v>78</v>
      </c>
      <c r="D173" s="12" t="n">
        <v>78</v>
      </c>
      <c r="E173" s="12" t="n">
        <v>78</v>
      </c>
      <c r="F173" s="12" t="n">
        <v>78</v>
      </c>
      <c r="G173" s="18" t="n">
        <v>78</v>
      </c>
      <c r="H173" s="18" t="n">
        <v>79</v>
      </c>
      <c r="I173" s="18" t="n">
        <v>79</v>
      </c>
      <c r="J173" s="18" t="n">
        <v>79</v>
      </c>
      <c r="K173" s="18" t="n">
        <v>79</v>
      </c>
      <c r="L173" s="18" t="n">
        <v>80</v>
      </c>
      <c r="M173" s="18" t="n">
        <v>80</v>
      </c>
      <c r="N173" s="18" t="n">
        <v>80</v>
      </c>
      <c r="O173" s="18" t="n">
        <v>80</v>
      </c>
      <c r="P173" s="18" t="n">
        <v>80</v>
      </c>
      <c r="Q173" s="18" t="n">
        <v>80</v>
      </c>
      <c r="R173" s="18" t="n">
        <v>81</v>
      </c>
      <c r="S173" s="18" t="n">
        <v>81</v>
      </c>
    </row>
    <row r="174" s="14" customFormat="true" ht="18" hidden="false" customHeight="false" outlineLevel="0" collapsed="false">
      <c r="A174" s="9" t="s">
        <v>212</v>
      </c>
      <c r="B174" s="10" t="s">
        <v>211</v>
      </c>
      <c r="C174" s="11" t="n">
        <v>87</v>
      </c>
      <c r="D174" s="12" t="n">
        <v>87</v>
      </c>
      <c r="E174" s="12" t="n">
        <v>87</v>
      </c>
      <c r="F174" s="12" t="n">
        <v>87</v>
      </c>
      <c r="G174" s="18" t="n">
        <v>87</v>
      </c>
      <c r="H174" s="18" t="n">
        <v>88</v>
      </c>
      <c r="I174" s="18" t="n">
        <v>88</v>
      </c>
      <c r="J174" s="18" t="n">
        <v>88</v>
      </c>
      <c r="K174" s="18" t="n">
        <v>88</v>
      </c>
      <c r="L174" s="18" t="n">
        <v>89</v>
      </c>
      <c r="M174" s="18" t="n">
        <v>89</v>
      </c>
      <c r="N174" s="18" t="n">
        <v>89</v>
      </c>
      <c r="O174" s="18" t="n">
        <v>89</v>
      </c>
      <c r="P174" s="18" t="n">
        <v>89</v>
      </c>
      <c r="Q174" s="18" t="n">
        <v>89</v>
      </c>
      <c r="R174" s="18" t="n">
        <v>90</v>
      </c>
      <c r="S174" s="18" t="n">
        <v>90</v>
      </c>
    </row>
    <row r="175" s="14" customFormat="true" ht="18" hidden="false" customHeight="false" outlineLevel="0" collapsed="false">
      <c r="A175" s="9" t="s">
        <v>213</v>
      </c>
      <c r="B175" s="10" t="s">
        <v>214</v>
      </c>
      <c r="C175" s="103" t="n">
        <v>1499</v>
      </c>
      <c r="D175" s="12" t="n">
        <v>1523</v>
      </c>
      <c r="E175" s="12" t="n">
        <v>1523</v>
      </c>
      <c r="F175" s="12" t="n">
        <v>1499</v>
      </c>
      <c r="G175" s="18" t="n">
        <v>1457</v>
      </c>
      <c r="H175" s="12" t="n">
        <v>1523</v>
      </c>
      <c r="I175" s="12" t="n">
        <v>1499</v>
      </c>
      <c r="J175" s="18" t="n">
        <v>1457</v>
      </c>
      <c r="K175" s="12" t="n">
        <v>1523</v>
      </c>
      <c r="L175" s="12" t="n">
        <v>1499</v>
      </c>
      <c r="M175" s="18" t="n">
        <v>1457</v>
      </c>
      <c r="N175" s="12" t="n">
        <v>1523</v>
      </c>
      <c r="O175" s="12" t="n">
        <v>1499</v>
      </c>
      <c r="P175" s="18" t="n">
        <v>1457</v>
      </c>
      <c r="Q175" s="12" t="n">
        <v>1523</v>
      </c>
      <c r="R175" s="12" t="n">
        <v>1499</v>
      </c>
      <c r="S175" s="18" t="n">
        <v>1457</v>
      </c>
    </row>
    <row r="176" s="14" customFormat="true" ht="18" hidden="false" customHeight="false" outlineLevel="0" collapsed="false">
      <c r="A176" s="21" t="s">
        <v>215</v>
      </c>
      <c r="B176" s="10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</row>
    <row r="177" s="7" customFormat="true" ht="32.8" hidden="false" customHeight="false" outlineLevel="0" collapsed="false">
      <c r="A177" s="8" t="s">
        <v>216</v>
      </c>
      <c r="B177" s="43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</row>
    <row r="178" s="7" customFormat="true" ht="18" hidden="false" customHeight="false" outlineLevel="0" collapsed="false">
      <c r="A178" s="42" t="s">
        <v>217</v>
      </c>
      <c r="B178" s="51" t="s">
        <v>126</v>
      </c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</row>
    <row r="179" s="7" customFormat="true" ht="18" hidden="false" customHeight="false" outlineLevel="0" collapsed="false">
      <c r="A179" s="42" t="s">
        <v>218</v>
      </c>
      <c r="B179" s="51" t="s">
        <v>126</v>
      </c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</row>
    <row r="180" s="7" customFormat="true" ht="18" hidden="false" customHeight="false" outlineLevel="0" collapsed="false">
      <c r="A180" s="42" t="s">
        <v>219</v>
      </c>
      <c r="B180" s="51" t="s">
        <v>126</v>
      </c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</row>
    <row r="181" s="7" customFormat="true" ht="32.8" hidden="false" customHeight="false" outlineLevel="0" collapsed="false">
      <c r="A181" s="8" t="s">
        <v>220</v>
      </c>
      <c r="B181" s="51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</row>
    <row r="182" s="7" customFormat="true" ht="18" hidden="false" customHeight="false" outlineLevel="0" collapsed="false">
      <c r="A182" s="42" t="s">
        <v>217</v>
      </c>
      <c r="B182" s="51" t="s">
        <v>126</v>
      </c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</row>
    <row r="183" s="7" customFormat="true" ht="18" hidden="false" customHeight="false" outlineLevel="0" collapsed="false">
      <c r="A183" s="42" t="s">
        <v>221</v>
      </c>
      <c r="B183" s="51" t="s">
        <v>126</v>
      </c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</row>
    <row r="184" s="7" customFormat="true" ht="18" hidden="false" customHeight="false" outlineLevel="0" collapsed="false">
      <c r="A184" s="42" t="s">
        <v>222</v>
      </c>
      <c r="B184" s="51" t="s">
        <v>126</v>
      </c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</row>
    <row r="185" s="7" customFormat="true" ht="32.8" hidden="false" customHeight="false" outlineLevel="0" collapsed="false">
      <c r="A185" s="42" t="s">
        <v>223</v>
      </c>
      <c r="B185" s="43" t="s">
        <v>126</v>
      </c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</row>
    <row r="186" s="7" customFormat="true" ht="18" hidden="false" customHeight="true" outlineLevel="0" collapsed="false"/>
    <row r="187" s="7" customFormat="true" ht="18" hidden="false" customHeight="true" outlineLevel="0" collapsed="false"/>
    <row r="188" s="7" customFormat="true" ht="18" hidden="false" customHeight="false" outlineLevel="0" collapsed="false">
      <c r="A188" s="105" t="s">
        <v>224</v>
      </c>
    </row>
    <row r="189" s="7" customFormat="true" ht="18" hidden="false" customHeight="false" outlineLevel="0" collapsed="false">
      <c r="A189" s="105" t="s">
        <v>225</v>
      </c>
    </row>
    <row r="190" customFormat="false" ht="18" hidden="false" customHeight="false" outlineLevel="0" collapsed="false">
      <c r="A190" s="105" t="s">
        <v>226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</row>
  </sheetData>
  <autoFilter ref="A7:J185"/>
  <mergeCells count="18">
    <mergeCell ref="N1:S1"/>
    <mergeCell ref="A2:S2"/>
    <mergeCell ref="A3:S3"/>
    <mergeCell ref="A4:A7"/>
    <mergeCell ref="B4:B7"/>
    <mergeCell ref="E4:G4"/>
    <mergeCell ref="H4:J4"/>
    <mergeCell ref="K4:M4"/>
    <mergeCell ref="N4:P4"/>
    <mergeCell ref="Q4:S4"/>
    <mergeCell ref="C5:C7"/>
    <mergeCell ref="D5:D7"/>
    <mergeCell ref="E5:G5"/>
    <mergeCell ref="H5:J5"/>
    <mergeCell ref="K5:M5"/>
    <mergeCell ref="N5:P5"/>
    <mergeCell ref="Q5:S5"/>
    <mergeCell ref="A8:S8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4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IS191"/>
  <sheetViews>
    <sheetView showFormulas="false" showGridLines="true" showRowColHeaders="true" showZeros="true" rightToLeft="false" tabSelected="false" showOutlineSymbols="true" defaultGridColor="true" view="pageBreakPreview" topLeftCell="A162" colorId="64" zoomScale="85" zoomScaleNormal="100" zoomScalePageLayoutView="85" workbookViewId="0">
      <selection pane="topLeft" activeCell="A175" activeCellId="0" sqref="A175"/>
    </sheetView>
  </sheetViews>
  <sheetFormatPr defaultColWidth="8.6796875" defaultRowHeight="18" zeroHeight="false" outlineLevelRow="0" outlineLevelCol="0"/>
  <cols>
    <col collapsed="false" customWidth="true" hidden="false" outlineLevel="0" max="1" min="1" style="1" width="62.57"/>
    <col collapsed="false" customWidth="true" hidden="false" outlineLevel="0" max="2" min="2" style="1" width="43.42"/>
    <col collapsed="false" customWidth="true" hidden="false" outlineLevel="0" max="3" min="3" style="1" width="12.71"/>
    <col collapsed="false" customWidth="true" hidden="false" outlineLevel="0" max="4" min="4" style="1" width="12"/>
    <col collapsed="false" customWidth="true" hidden="false" outlineLevel="0" max="5" min="5" style="1" width="11.14"/>
    <col collapsed="false" customWidth="true" hidden="false" outlineLevel="0" max="6" min="6" style="1" width="12.86"/>
    <col collapsed="false" customWidth="true" hidden="false" outlineLevel="0" max="7" min="7" style="1" width="11.14"/>
    <col collapsed="false" customWidth="true" hidden="false" outlineLevel="0" max="8" min="8" style="1" width="13.29"/>
    <col collapsed="false" customWidth="true" hidden="false" outlineLevel="0" max="9" min="9" style="1" width="12.15"/>
    <col collapsed="false" customWidth="true" hidden="false" outlineLevel="0" max="10" min="10" style="1" width="11.85"/>
    <col collapsed="false" customWidth="true" hidden="false" outlineLevel="0" max="11" min="11" style="1" width="11.14"/>
    <col collapsed="false" customWidth="true" hidden="false" outlineLevel="0" max="12" min="12" style="1" width="12.42"/>
    <col collapsed="false" customWidth="true" hidden="false" outlineLevel="0" max="13" min="13" style="1" width="12.29"/>
    <col collapsed="false" customWidth="true" hidden="false" outlineLevel="0" max="14" min="14" style="1" width="12.71"/>
    <col collapsed="false" customWidth="true" hidden="false" outlineLevel="0" max="15" min="15" style="1" width="12.86"/>
    <col collapsed="false" customWidth="true" hidden="false" outlineLevel="0" max="16" min="16" style="1" width="11.57"/>
    <col collapsed="false" customWidth="true" hidden="false" outlineLevel="0" max="17" min="17" style="1" width="13.15"/>
    <col collapsed="false" customWidth="true" hidden="false" outlineLevel="0" max="253" min="18" style="1" width="9.14"/>
  </cols>
  <sheetData>
    <row r="2" customFormat="false" ht="82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29.25" hidden="false" customHeight="true" outlineLevel="0" collapsed="false">
      <c r="A3" s="4" t="s">
        <v>227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customFormat="false" ht="18" hidden="false" customHeight="true" outlineLevel="0" collapsed="false">
      <c r="A4" s="5" t="s">
        <v>3</v>
      </c>
      <c r="B4" s="5" t="s">
        <v>4</v>
      </c>
      <c r="C4" s="5" t="s">
        <v>7</v>
      </c>
      <c r="D4" s="5"/>
      <c r="E4" s="5"/>
      <c r="F4" s="5" t="s">
        <v>7</v>
      </c>
      <c r="G4" s="5"/>
      <c r="H4" s="5"/>
      <c r="I4" s="5" t="s">
        <v>7</v>
      </c>
      <c r="J4" s="5"/>
      <c r="K4" s="5"/>
      <c r="L4" s="5" t="s">
        <v>7</v>
      </c>
      <c r="M4" s="5"/>
      <c r="N4" s="5"/>
      <c r="O4" s="5" t="s">
        <v>7</v>
      </c>
      <c r="P4" s="5"/>
      <c r="Q4" s="5"/>
    </row>
    <row r="5" customFormat="false" ht="29.25" hidden="false" customHeight="true" outlineLevel="0" collapsed="false">
      <c r="A5" s="5"/>
      <c r="B5" s="5"/>
      <c r="C5" s="5" t="s">
        <v>228</v>
      </c>
      <c r="D5" s="5"/>
      <c r="E5" s="5"/>
      <c r="F5" s="5" t="s">
        <v>229</v>
      </c>
      <c r="G5" s="5"/>
      <c r="H5" s="5"/>
      <c r="I5" s="5" t="s">
        <v>230</v>
      </c>
      <c r="J5" s="5"/>
      <c r="K5" s="5"/>
      <c r="L5" s="5" t="s">
        <v>231</v>
      </c>
      <c r="M5" s="5"/>
      <c r="N5" s="5"/>
      <c r="O5" s="5" t="s">
        <v>232</v>
      </c>
      <c r="P5" s="5"/>
      <c r="Q5" s="5"/>
    </row>
    <row r="6" customFormat="false" ht="32.8" hidden="false" customHeight="false" outlineLevel="0" collapsed="false">
      <c r="A6" s="5"/>
      <c r="B6" s="5"/>
      <c r="C6" s="5" t="s">
        <v>15</v>
      </c>
      <c r="D6" s="5" t="s">
        <v>16</v>
      </c>
      <c r="E6" s="5" t="s">
        <v>17</v>
      </c>
      <c r="F6" s="5" t="s">
        <v>15</v>
      </c>
      <c r="G6" s="5" t="s">
        <v>16</v>
      </c>
      <c r="H6" s="5" t="s">
        <v>17</v>
      </c>
      <c r="I6" s="5" t="s">
        <v>15</v>
      </c>
      <c r="J6" s="5" t="s">
        <v>16</v>
      </c>
      <c r="K6" s="5" t="s">
        <v>17</v>
      </c>
      <c r="L6" s="5" t="s">
        <v>15</v>
      </c>
      <c r="M6" s="5" t="s">
        <v>16</v>
      </c>
      <c r="N6" s="5" t="s">
        <v>17</v>
      </c>
      <c r="O6" s="5" t="s">
        <v>15</v>
      </c>
      <c r="P6" s="5" t="s">
        <v>16</v>
      </c>
      <c r="Q6" s="5" t="s">
        <v>17</v>
      </c>
    </row>
    <row r="7" s="7" customFormat="true" ht="48.5" hidden="false" customHeight="false" outlineLevel="0" collapsed="false">
      <c r="A7" s="5"/>
      <c r="B7" s="5"/>
      <c r="C7" s="6" t="s">
        <v>18</v>
      </c>
      <c r="D7" s="6" t="s">
        <v>19</v>
      </c>
      <c r="E7" s="6" t="s">
        <v>20</v>
      </c>
      <c r="F7" s="6" t="s">
        <v>18</v>
      </c>
      <c r="G7" s="6" t="s">
        <v>19</v>
      </c>
      <c r="H7" s="6" t="s">
        <v>20</v>
      </c>
      <c r="I7" s="6" t="s">
        <v>18</v>
      </c>
      <c r="J7" s="6" t="s">
        <v>19</v>
      </c>
      <c r="K7" s="6" t="s">
        <v>20</v>
      </c>
      <c r="L7" s="6" t="s">
        <v>18</v>
      </c>
      <c r="M7" s="6" t="s">
        <v>19</v>
      </c>
      <c r="N7" s="6" t="s">
        <v>20</v>
      </c>
      <c r="O7" s="6" t="s">
        <v>18</v>
      </c>
      <c r="P7" s="6" t="s">
        <v>19</v>
      </c>
      <c r="Q7" s="6" t="s">
        <v>20</v>
      </c>
    </row>
    <row r="8" s="7" customFormat="true" ht="18" hidden="false" customHeight="false" outlineLevel="0" collapsed="false">
      <c r="A8" s="8" t="s">
        <v>21</v>
      </c>
      <c r="B8" s="43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="14" customFormat="true" ht="18" hidden="false" customHeight="false" outlineLevel="0" collapsed="false">
      <c r="A9" s="9" t="s">
        <v>22</v>
      </c>
      <c r="B9" s="10" t="s">
        <v>23</v>
      </c>
      <c r="C9" s="13" t="n">
        <v>20.5</v>
      </c>
      <c r="D9" s="13" t="n">
        <v>20.6</v>
      </c>
      <c r="E9" s="13" t="n">
        <v>20.65</v>
      </c>
      <c r="F9" s="13" t="n">
        <v>20.48</v>
      </c>
      <c r="G9" s="13" t="n">
        <v>20.56</v>
      </c>
      <c r="H9" s="13" t="n">
        <v>20.63</v>
      </c>
      <c r="I9" s="13" t="n">
        <v>20.41</v>
      </c>
      <c r="J9" s="13" t="n">
        <v>20.47</v>
      </c>
      <c r="K9" s="13" t="n">
        <v>20.52</v>
      </c>
      <c r="L9" s="13" t="n">
        <v>20.26</v>
      </c>
      <c r="M9" s="13" t="n">
        <v>20.34</v>
      </c>
      <c r="N9" s="13" t="n">
        <v>20.39</v>
      </c>
      <c r="O9" s="13" t="n">
        <v>20.16</v>
      </c>
      <c r="P9" s="13" t="n">
        <v>20.21</v>
      </c>
      <c r="Q9" s="13" t="n">
        <v>20.38</v>
      </c>
    </row>
    <row r="10" s="14" customFormat="true" ht="32.8" hidden="false" customHeight="false" outlineLevel="0" collapsed="false">
      <c r="A10" s="15" t="s">
        <v>24</v>
      </c>
      <c r="B10" s="10" t="s">
        <v>23</v>
      </c>
      <c r="C10" s="13" t="n">
        <v>11.92</v>
      </c>
      <c r="D10" s="13" t="n">
        <v>11.94</v>
      </c>
      <c r="E10" s="13" t="n">
        <v>11.95</v>
      </c>
      <c r="F10" s="13" t="n">
        <v>11.9</v>
      </c>
      <c r="G10" s="13" t="n">
        <v>11.92</v>
      </c>
      <c r="H10" s="13" t="n">
        <v>11.94</v>
      </c>
      <c r="I10" s="13" t="n">
        <v>11.9</v>
      </c>
      <c r="J10" s="13" t="n">
        <v>11.92</v>
      </c>
      <c r="K10" s="13" t="n">
        <v>11.94</v>
      </c>
      <c r="L10" s="13" t="n">
        <v>11.9</v>
      </c>
      <c r="M10" s="13" t="n">
        <v>11.91</v>
      </c>
      <c r="N10" s="13" t="n">
        <v>11.93</v>
      </c>
      <c r="O10" s="13" t="n">
        <v>11.89</v>
      </c>
      <c r="P10" s="13" t="n">
        <v>11.9</v>
      </c>
      <c r="Q10" s="13" t="n">
        <v>11.91</v>
      </c>
    </row>
    <row r="11" s="14" customFormat="true" ht="32.8" hidden="false" customHeight="false" outlineLevel="0" collapsed="false">
      <c r="A11" s="15" t="s">
        <v>25</v>
      </c>
      <c r="B11" s="10" t="s">
        <v>23</v>
      </c>
      <c r="C11" s="13" t="n">
        <v>4.68</v>
      </c>
      <c r="D11" s="13" t="n">
        <v>4.7</v>
      </c>
      <c r="E11" s="13" t="n">
        <v>4.72</v>
      </c>
      <c r="F11" s="13" t="n">
        <v>4.64</v>
      </c>
      <c r="G11" s="13" t="n">
        <v>4.66</v>
      </c>
      <c r="H11" s="13" t="n">
        <v>4.68</v>
      </c>
      <c r="I11" s="13" t="n">
        <v>4.51</v>
      </c>
      <c r="J11" s="13" t="n">
        <v>4.54</v>
      </c>
      <c r="K11" s="13" t="n">
        <v>4.58</v>
      </c>
      <c r="L11" s="13" t="n">
        <v>4.46</v>
      </c>
      <c r="M11" s="13" t="n">
        <v>4.48</v>
      </c>
      <c r="N11" s="13" t="n">
        <v>4.51</v>
      </c>
      <c r="O11" s="13" t="n">
        <v>4.41</v>
      </c>
      <c r="P11" s="13" t="n">
        <v>4.42</v>
      </c>
      <c r="Q11" s="13" t="n">
        <v>4.44</v>
      </c>
    </row>
    <row r="12" s="14" customFormat="true" ht="18" hidden="false" customHeight="false" outlineLevel="0" collapsed="false">
      <c r="A12" s="9" t="s">
        <v>26</v>
      </c>
      <c r="B12" s="10" t="s">
        <v>27</v>
      </c>
      <c r="C12" s="13" t="n">
        <v>78.2</v>
      </c>
      <c r="D12" s="13" t="n">
        <v>78.5</v>
      </c>
      <c r="E12" s="13" t="n">
        <v>78.7</v>
      </c>
      <c r="F12" s="13" t="n">
        <v>78.7</v>
      </c>
      <c r="G12" s="13" t="n">
        <v>78.9</v>
      </c>
      <c r="H12" s="13" t="n">
        <v>80</v>
      </c>
      <c r="I12" s="13" t="n">
        <v>80.2</v>
      </c>
      <c r="J12" s="13" t="n">
        <v>80.2</v>
      </c>
      <c r="K12" s="13" t="n">
        <v>80.3</v>
      </c>
      <c r="L12" s="13" t="n">
        <v>80.4</v>
      </c>
      <c r="M12" s="13" t="n">
        <v>80.5</v>
      </c>
      <c r="N12" s="13" t="n">
        <v>80.55</v>
      </c>
      <c r="O12" s="13" t="n">
        <v>80.6</v>
      </c>
      <c r="P12" s="13" t="n">
        <v>80.8</v>
      </c>
      <c r="Q12" s="13" t="n">
        <v>80.9</v>
      </c>
    </row>
    <row r="13" s="14" customFormat="true" ht="32.8" hidden="false" customHeight="false" outlineLevel="0" collapsed="false">
      <c r="A13" s="9" t="s">
        <v>28</v>
      </c>
      <c r="B13" s="10" t="s">
        <v>29</v>
      </c>
      <c r="C13" s="17" t="n">
        <v>8.9</v>
      </c>
      <c r="D13" s="17" t="n">
        <v>9</v>
      </c>
      <c r="E13" s="17" t="n">
        <v>9.1</v>
      </c>
      <c r="F13" s="17" t="n">
        <v>9.1</v>
      </c>
      <c r="G13" s="17" t="n">
        <v>9.2</v>
      </c>
      <c r="H13" s="17" t="n">
        <v>9.3</v>
      </c>
      <c r="I13" s="17" t="n">
        <v>9.3</v>
      </c>
      <c r="J13" s="17" t="n">
        <v>9.4</v>
      </c>
      <c r="K13" s="17" t="n">
        <v>9.5</v>
      </c>
      <c r="L13" s="17" t="n">
        <v>9.5</v>
      </c>
      <c r="M13" s="17" t="n">
        <v>9.6</v>
      </c>
      <c r="N13" s="17" t="n">
        <v>9.7</v>
      </c>
      <c r="O13" s="17" t="n">
        <v>9.7</v>
      </c>
      <c r="P13" s="17" t="n">
        <v>9.8</v>
      </c>
      <c r="Q13" s="17" t="n">
        <v>9.9</v>
      </c>
    </row>
    <row r="14" s="14" customFormat="true" ht="32.8" hidden="false" customHeight="false" outlineLevel="0" collapsed="false">
      <c r="A14" s="9" t="s">
        <v>30</v>
      </c>
      <c r="B14" s="10" t="s">
        <v>31</v>
      </c>
      <c r="C14" s="18" t="n">
        <v>12.3</v>
      </c>
      <c r="D14" s="18" t="n">
        <v>12.2</v>
      </c>
      <c r="E14" s="18" t="n">
        <v>12.1</v>
      </c>
      <c r="F14" s="18" t="n">
        <v>12.2</v>
      </c>
      <c r="G14" s="18" t="n">
        <v>12.1</v>
      </c>
      <c r="H14" s="18" t="n">
        <v>12</v>
      </c>
      <c r="I14" s="17" t="n">
        <v>11.9</v>
      </c>
      <c r="J14" s="17" t="n">
        <v>11.8</v>
      </c>
      <c r="K14" s="17" t="n">
        <v>11.78</v>
      </c>
      <c r="L14" s="17" t="n">
        <v>11.78</v>
      </c>
      <c r="M14" s="17" t="n">
        <v>11.76</v>
      </c>
      <c r="N14" s="17" t="n">
        <v>11.74</v>
      </c>
      <c r="O14" s="17" t="n">
        <v>11.64</v>
      </c>
      <c r="P14" s="17" t="n">
        <v>11.48</v>
      </c>
      <c r="Q14" s="17" t="n">
        <v>11.35</v>
      </c>
    </row>
    <row r="15" s="14" customFormat="true" ht="18" hidden="false" customHeight="false" outlineLevel="0" collapsed="false">
      <c r="A15" s="9" t="s">
        <v>32</v>
      </c>
      <c r="B15" s="10" t="s">
        <v>33</v>
      </c>
      <c r="C15" s="13" t="n">
        <f aca="false">C13-C14</f>
        <v>-3.4</v>
      </c>
      <c r="D15" s="13" t="n">
        <f aca="false">D13-D14</f>
        <v>-3.2</v>
      </c>
      <c r="E15" s="13" t="n">
        <f aca="false">E13-E14</f>
        <v>-3</v>
      </c>
      <c r="F15" s="13" t="n">
        <f aca="false">F13-F14</f>
        <v>-3.1</v>
      </c>
      <c r="G15" s="13" t="n">
        <f aca="false">G13-G14</f>
        <v>-2.9</v>
      </c>
      <c r="H15" s="13" t="n">
        <f aca="false">H13-H14</f>
        <v>-2.7</v>
      </c>
      <c r="I15" s="13" t="n">
        <f aca="false">I13-I14</f>
        <v>-2.6</v>
      </c>
      <c r="J15" s="13" t="n">
        <f aca="false">J13-J14</f>
        <v>-2.4</v>
      </c>
      <c r="K15" s="13" t="n">
        <v>-2.28</v>
      </c>
      <c r="L15" s="13" t="n">
        <v>-2.28</v>
      </c>
      <c r="M15" s="13" t="n">
        <f aca="false">M13-M14</f>
        <v>-2.16</v>
      </c>
      <c r="N15" s="13" t="n">
        <f aca="false">N13-N14</f>
        <v>-2.04</v>
      </c>
      <c r="O15" s="13" t="n">
        <f aca="false">O13-O14</f>
        <v>-1.94</v>
      </c>
      <c r="P15" s="13" t="n">
        <f aca="false">P13-P14</f>
        <v>-1.68</v>
      </c>
      <c r="Q15" s="13" t="n">
        <f aca="false">Q13-Q14</f>
        <v>-1.45</v>
      </c>
    </row>
    <row r="16" s="14" customFormat="true" ht="18" hidden="false" customHeight="false" outlineLevel="0" collapsed="false">
      <c r="A16" s="9" t="s">
        <v>34</v>
      </c>
      <c r="B16" s="10" t="s">
        <v>35</v>
      </c>
      <c r="C16" s="106" t="n">
        <v>-0.147</v>
      </c>
      <c r="D16" s="106" t="n">
        <v>-0.144</v>
      </c>
      <c r="E16" s="106" t="n">
        <v>0.141</v>
      </c>
      <c r="F16" s="106" t="n">
        <v>-0.142</v>
      </c>
      <c r="G16" s="106" t="n">
        <v>-0.14</v>
      </c>
      <c r="H16" s="106" t="n">
        <v>-0.138</v>
      </c>
      <c r="I16" s="106" t="n">
        <v>-0.137</v>
      </c>
      <c r="J16" s="106" t="n">
        <v>-0.135</v>
      </c>
      <c r="K16" s="106" t="n">
        <v>-0.133</v>
      </c>
      <c r="L16" s="106" t="n">
        <v>-0.132</v>
      </c>
      <c r="M16" s="106" t="n">
        <v>-0.13</v>
      </c>
      <c r="N16" s="106" t="n">
        <v>-0.126</v>
      </c>
      <c r="O16" s="106" t="n">
        <v>-0.127</v>
      </c>
      <c r="P16" s="106" t="n">
        <v>-0.125</v>
      </c>
      <c r="Q16" s="106" t="n">
        <v>-0.122</v>
      </c>
    </row>
    <row r="17" s="14" customFormat="true" ht="18" hidden="false" customHeight="false" outlineLevel="0" collapsed="false">
      <c r="A17" s="21" t="s">
        <v>36</v>
      </c>
      <c r="B17" s="10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="14" customFormat="true" ht="64.15" hidden="false" customHeight="false" outlineLevel="0" collapsed="false">
      <c r="A18" s="9" t="s">
        <v>37</v>
      </c>
      <c r="B18" s="10" t="s">
        <v>38</v>
      </c>
      <c r="C18" s="13" t="n">
        <v>200.5</v>
      </c>
      <c r="D18" s="13" t="n">
        <v>202</v>
      </c>
      <c r="E18" s="13" t="n">
        <v>203.5</v>
      </c>
      <c r="F18" s="13" t="n">
        <v>203.8</v>
      </c>
      <c r="G18" s="13" t="n">
        <v>204</v>
      </c>
      <c r="H18" s="13" t="n">
        <v>204.7</v>
      </c>
      <c r="I18" s="13" t="n">
        <v>204.9</v>
      </c>
      <c r="J18" s="13" t="n">
        <v>205</v>
      </c>
      <c r="K18" s="13" t="n">
        <v>207</v>
      </c>
      <c r="L18" s="13" t="n">
        <v>206</v>
      </c>
      <c r="M18" s="13" t="n">
        <v>208</v>
      </c>
      <c r="N18" s="13" t="n">
        <v>209.5</v>
      </c>
      <c r="O18" s="13" t="n">
        <v>208.4</v>
      </c>
      <c r="P18" s="13" t="n">
        <v>210</v>
      </c>
      <c r="Q18" s="13" t="n">
        <v>213.6</v>
      </c>
    </row>
    <row r="19" s="14" customFormat="true" ht="70.5" hidden="false" customHeight="true" outlineLevel="0" collapsed="false">
      <c r="A19" s="9" t="s">
        <v>39</v>
      </c>
      <c r="B19" s="10" t="s">
        <v>40</v>
      </c>
      <c r="C19" s="13" t="n">
        <v>101.2</v>
      </c>
      <c r="D19" s="13" t="n">
        <v>101.53</v>
      </c>
      <c r="E19" s="13" t="n">
        <v>100.8</v>
      </c>
      <c r="F19" s="13" t="n">
        <f aca="false">F18/C18*100</f>
        <v>101.645885286783</v>
      </c>
      <c r="G19" s="13" t="n">
        <f aca="false">G18/D18*100</f>
        <v>100.990099009901</v>
      </c>
      <c r="H19" s="13" t="n">
        <f aca="false">H18/E18*100</f>
        <v>100.589680589681</v>
      </c>
      <c r="I19" s="13" t="n">
        <f aca="false">I18/F18*100</f>
        <v>100.53974484789</v>
      </c>
      <c r="J19" s="13" t="n">
        <f aca="false">J18/G18*100</f>
        <v>100.490196078431</v>
      </c>
      <c r="K19" s="13" t="n">
        <f aca="false">K18/H18*100</f>
        <v>101.123595505618</v>
      </c>
      <c r="L19" s="13" t="n">
        <f aca="false">L18/I18*100</f>
        <v>100.536847242557</v>
      </c>
      <c r="M19" s="13" t="n">
        <f aca="false">M18/J18*100</f>
        <v>101.463414634146</v>
      </c>
      <c r="N19" s="13" t="n">
        <f aca="false">N18/K18*100</f>
        <v>101.207729468599</v>
      </c>
      <c r="O19" s="13" t="n">
        <f aca="false">O18/L18*100</f>
        <v>101.165048543689</v>
      </c>
      <c r="P19" s="13" t="n">
        <f aca="false">P18/M18*100</f>
        <v>100.961538461538</v>
      </c>
      <c r="Q19" s="13" t="n">
        <f aca="false">Q18/N18*100</f>
        <v>101.957040572792</v>
      </c>
    </row>
    <row r="20" s="14" customFormat="true" ht="64.15" hidden="false" customHeight="false" outlineLevel="0" collapsed="false">
      <c r="A20" s="9" t="s">
        <v>41</v>
      </c>
      <c r="B20" s="10" t="s">
        <v>38</v>
      </c>
      <c r="C20" s="13" t="n">
        <v>18.9</v>
      </c>
      <c r="D20" s="13" t="n">
        <v>19</v>
      </c>
      <c r="E20" s="13" t="n">
        <v>19.1</v>
      </c>
      <c r="F20" s="13" t="n">
        <v>19.15</v>
      </c>
      <c r="G20" s="13" t="n">
        <v>19.2</v>
      </c>
      <c r="H20" s="13" t="n">
        <v>19.38</v>
      </c>
      <c r="I20" s="13" t="n">
        <v>19.35</v>
      </c>
      <c r="J20" s="13" t="n">
        <v>19.55</v>
      </c>
      <c r="K20" s="13" t="n">
        <v>19.7</v>
      </c>
      <c r="L20" s="13" t="n">
        <v>19.68</v>
      </c>
      <c r="M20" s="13" t="n">
        <v>19.8</v>
      </c>
      <c r="N20" s="13" t="n">
        <v>19.85</v>
      </c>
      <c r="O20" s="13" t="n">
        <v>20.12</v>
      </c>
      <c r="P20" s="13" t="n">
        <v>20.2</v>
      </c>
      <c r="Q20" s="13" t="n">
        <v>20.3</v>
      </c>
    </row>
    <row r="21" s="14" customFormat="true" ht="32.8" hidden="false" customHeight="false" outlineLevel="0" collapsed="false">
      <c r="A21" s="9" t="s">
        <v>42</v>
      </c>
      <c r="B21" s="10" t="s">
        <v>40</v>
      </c>
      <c r="C21" s="13" t="n">
        <v>102.49</v>
      </c>
      <c r="D21" s="13" t="n">
        <v>102.2</v>
      </c>
      <c r="E21" s="13" t="n">
        <v>102.13</v>
      </c>
      <c r="F21" s="13" t="n">
        <f aca="false">F20/C20*100</f>
        <v>101.322751322751</v>
      </c>
      <c r="G21" s="13" t="n">
        <f aca="false">G20/D20*100</f>
        <v>101.052631578947</v>
      </c>
      <c r="H21" s="13" t="n">
        <f aca="false">H20/E20*100</f>
        <v>101.465968586387</v>
      </c>
      <c r="I21" s="13" t="n">
        <f aca="false">I20/F20*100</f>
        <v>101.044386422977</v>
      </c>
      <c r="J21" s="13" t="n">
        <f aca="false">J20/G20*100</f>
        <v>101.822916666667</v>
      </c>
      <c r="K21" s="13" t="n">
        <f aca="false">K20/H20*100</f>
        <v>101.651186790506</v>
      </c>
      <c r="L21" s="13" t="n">
        <f aca="false">L20/I20*100</f>
        <v>101.705426356589</v>
      </c>
      <c r="M21" s="13" t="n">
        <f aca="false">M20/J20*100</f>
        <v>101.278772378517</v>
      </c>
      <c r="N21" s="13" t="n">
        <f aca="false">N20/K20*100</f>
        <v>100.761421319797</v>
      </c>
      <c r="O21" s="13" t="n">
        <f aca="false">O20/L20*100</f>
        <v>102.235772357724</v>
      </c>
      <c r="P21" s="13" t="n">
        <f aca="false">P20/M20*100</f>
        <v>102.020202020202</v>
      </c>
      <c r="Q21" s="13" t="n">
        <f aca="false">Q20/N20*100</f>
        <v>102.267002518892</v>
      </c>
    </row>
    <row r="22" s="14" customFormat="true" ht="64.15" hidden="false" customHeight="false" outlineLevel="0" collapsed="false">
      <c r="A22" s="9" t="s">
        <v>43</v>
      </c>
      <c r="B22" s="10" t="s">
        <v>38</v>
      </c>
      <c r="C22" s="13"/>
      <c r="D22" s="13"/>
      <c r="E22" s="13"/>
      <c r="F22" s="13"/>
      <c r="G22" s="13"/>
      <c r="H22" s="13"/>
      <c r="I22" s="27"/>
      <c r="J22" s="13"/>
      <c r="K22" s="13"/>
      <c r="L22" s="13"/>
      <c r="M22" s="13"/>
      <c r="N22" s="13"/>
      <c r="O22" s="13"/>
      <c r="P22" s="13"/>
      <c r="Q22" s="13"/>
    </row>
    <row r="23" s="14" customFormat="true" ht="32.8" hidden="false" customHeight="false" outlineLevel="0" collapsed="false">
      <c r="A23" s="9" t="s">
        <v>44</v>
      </c>
      <c r="B23" s="10" t="s">
        <v>40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="14" customFormat="true" ht="48.5" hidden="false" customHeight="false" outlineLevel="0" collapsed="false">
      <c r="A24" s="9" t="s">
        <v>45</v>
      </c>
      <c r="B24" s="10" t="s">
        <v>38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="14" customFormat="true" ht="32.8" hidden="false" customHeight="false" outlineLevel="0" collapsed="false">
      <c r="A25" s="9" t="s">
        <v>46</v>
      </c>
      <c r="B25" s="10" t="s">
        <v>40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="14" customFormat="true" ht="64.15" hidden="false" customHeight="false" outlineLevel="0" collapsed="false">
      <c r="A26" s="9" t="s">
        <v>47</v>
      </c>
      <c r="B26" s="10" t="s">
        <v>38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="14" customFormat="true" ht="32.8" hidden="false" customHeight="false" outlineLevel="0" collapsed="false">
      <c r="A27" s="9" t="s">
        <v>48</v>
      </c>
      <c r="B27" s="10" t="s">
        <v>40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="14" customFormat="true" ht="64.15" hidden="false" customHeight="false" outlineLevel="0" collapsed="false">
      <c r="A28" s="9" t="s">
        <v>49</v>
      </c>
      <c r="B28" s="10" t="s">
        <v>38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="14" customFormat="true" ht="32.8" hidden="false" customHeight="false" outlineLevel="0" collapsed="false">
      <c r="A29" s="9" t="s">
        <v>50</v>
      </c>
      <c r="B29" s="10" t="s">
        <v>40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="14" customFormat="true" ht="48.5" hidden="false" customHeight="false" outlineLevel="0" collapsed="false">
      <c r="A30" s="9" t="s">
        <v>51</v>
      </c>
      <c r="B30" s="10" t="s">
        <v>38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="14" customFormat="true" ht="32.8" hidden="false" customHeight="false" outlineLevel="0" collapsed="false">
      <c r="A31" s="9" t="s">
        <v>52</v>
      </c>
      <c r="B31" s="10" t="s">
        <v>40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="14" customFormat="true" ht="95.5" hidden="false" customHeight="false" outlineLevel="0" collapsed="false">
      <c r="A32" s="9" t="s">
        <v>53</v>
      </c>
      <c r="B32" s="10" t="s">
        <v>38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="14" customFormat="true" ht="64.15" hidden="false" customHeight="false" outlineLevel="0" collapsed="false">
      <c r="A33" s="9" t="s">
        <v>54</v>
      </c>
      <c r="B33" s="10" t="s">
        <v>40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="14" customFormat="true" ht="64.15" hidden="false" customHeight="false" outlineLevel="0" collapsed="false">
      <c r="A34" s="9" t="s">
        <v>55</v>
      </c>
      <c r="B34" s="10" t="s">
        <v>38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="14" customFormat="true" ht="32.8" hidden="false" customHeight="false" outlineLevel="0" collapsed="false">
      <c r="A35" s="9" t="s">
        <v>56</v>
      </c>
      <c r="B35" s="10" t="s">
        <v>40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="14" customFormat="true" ht="79.85" hidden="false" customHeight="false" outlineLevel="0" collapsed="false">
      <c r="A36" s="9" t="s">
        <v>57</v>
      </c>
      <c r="B36" s="10" t="s">
        <v>38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="14" customFormat="true" ht="48.5" hidden="false" customHeight="false" outlineLevel="0" collapsed="false">
      <c r="A37" s="9" t="s">
        <v>58</v>
      </c>
      <c r="B37" s="10" t="s">
        <v>40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="14" customFormat="true" ht="64.15" hidden="false" customHeight="false" outlineLevel="0" collapsed="false">
      <c r="A38" s="9" t="s">
        <v>59</v>
      </c>
      <c r="B38" s="10" t="s">
        <v>38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="14" customFormat="true" ht="32.8" hidden="false" customHeight="false" outlineLevel="0" collapsed="false">
      <c r="A39" s="9" t="s">
        <v>60</v>
      </c>
      <c r="B39" s="10" t="s">
        <v>40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="14" customFormat="true" ht="79.85" hidden="false" customHeight="false" outlineLevel="0" collapsed="false">
      <c r="A40" s="9" t="s">
        <v>61</v>
      </c>
      <c r="B40" s="10" t="s">
        <v>38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="14" customFormat="true" ht="48.5" hidden="false" customHeight="false" outlineLevel="0" collapsed="false">
      <c r="A41" s="9" t="s">
        <v>62</v>
      </c>
      <c r="B41" s="10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="14" customFormat="true" ht="64.15" hidden="false" customHeight="false" outlineLevel="0" collapsed="false">
      <c r="A42" s="9" t="s">
        <v>63</v>
      </c>
      <c r="B42" s="10" t="s">
        <v>38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="14" customFormat="true" ht="32.8" hidden="false" customHeight="false" outlineLevel="0" collapsed="false">
      <c r="A43" s="9" t="s">
        <v>64</v>
      </c>
      <c r="B43" s="10" t="s">
        <v>40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="14" customFormat="true" ht="64.15" hidden="false" customHeight="false" outlineLevel="0" collapsed="false">
      <c r="A44" s="9" t="s">
        <v>65</v>
      </c>
      <c r="B44" s="10" t="s">
        <v>38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="14" customFormat="true" ht="32.8" hidden="false" customHeight="false" outlineLevel="0" collapsed="false">
      <c r="A45" s="9" t="s">
        <v>66</v>
      </c>
      <c r="B45" s="10" t="s">
        <v>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="14" customFormat="true" ht="64.15" hidden="false" customHeight="false" outlineLevel="0" collapsed="false">
      <c r="A46" s="9" t="s">
        <v>67</v>
      </c>
      <c r="B46" s="10" t="s">
        <v>38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="14" customFormat="true" ht="32.8" hidden="false" customHeight="false" outlineLevel="0" collapsed="false">
      <c r="A47" s="9" t="s">
        <v>68</v>
      </c>
      <c r="B47" s="10" t="s">
        <v>40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="14" customFormat="true" ht="79.85" hidden="false" customHeight="false" outlineLevel="0" collapsed="false">
      <c r="A48" s="9" t="s">
        <v>69</v>
      </c>
      <c r="B48" s="10" t="s">
        <v>38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="14" customFormat="true" ht="48.5" hidden="false" customHeight="false" outlineLevel="0" collapsed="false">
      <c r="A49" s="9" t="s">
        <v>70</v>
      </c>
      <c r="B49" s="10" t="s">
        <v>40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="14" customFormat="true" ht="64.15" hidden="false" customHeight="false" outlineLevel="0" collapsed="false">
      <c r="A50" s="9" t="s">
        <v>71</v>
      </c>
      <c r="B50" s="10" t="s">
        <v>38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="14" customFormat="true" ht="32.8" hidden="false" customHeight="false" outlineLevel="0" collapsed="false">
      <c r="A51" s="9" t="s">
        <v>72</v>
      </c>
      <c r="B51" s="10" t="s">
        <v>40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="14" customFormat="true" ht="64.15" hidden="false" customHeight="false" outlineLevel="0" collapsed="false">
      <c r="A52" s="9" t="s">
        <v>73</v>
      </c>
      <c r="B52" s="10" t="s">
        <v>38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="14" customFormat="true" ht="32.8" hidden="false" customHeight="false" outlineLevel="0" collapsed="false">
      <c r="A53" s="9" t="s">
        <v>74</v>
      </c>
      <c r="B53" s="10" t="s">
        <v>40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="14" customFormat="true" ht="64.15" hidden="false" customHeight="false" outlineLevel="0" collapsed="false">
      <c r="A54" s="9" t="s">
        <v>75</v>
      </c>
      <c r="B54" s="10" t="s">
        <v>38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="14" customFormat="true" ht="32.8" hidden="false" customHeight="false" outlineLevel="0" collapsed="false">
      <c r="A55" s="9" t="s">
        <v>76</v>
      </c>
      <c r="B55" s="10" t="s">
        <v>40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="14" customFormat="true" ht="48.5" hidden="false" customHeight="false" outlineLevel="0" collapsed="false">
      <c r="A56" s="9" t="s">
        <v>77</v>
      </c>
      <c r="B56" s="10" t="s">
        <v>38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="14" customFormat="true" ht="32.8" hidden="false" customHeight="false" outlineLevel="0" collapsed="false">
      <c r="A57" s="9" t="s">
        <v>78</v>
      </c>
      <c r="B57" s="10" t="s">
        <v>40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="14" customFormat="true" ht="64.15" hidden="false" customHeight="false" outlineLevel="0" collapsed="false">
      <c r="A58" s="9" t="s">
        <v>79</v>
      </c>
      <c r="B58" s="10" t="s">
        <v>38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="14" customFormat="true" ht="32.8" hidden="false" customHeight="false" outlineLevel="0" collapsed="false">
      <c r="A59" s="9" t="s">
        <v>80</v>
      </c>
      <c r="B59" s="10" t="s">
        <v>40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="14" customFormat="true" ht="32.8" hidden="false" customHeight="false" outlineLevel="0" collapsed="false">
      <c r="A60" s="21" t="s">
        <v>81</v>
      </c>
      <c r="B60" s="10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="14" customFormat="true" ht="79.85" hidden="false" customHeight="false" outlineLevel="0" collapsed="false">
      <c r="A61" s="9" t="s">
        <v>82</v>
      </c>
      <c r="B61" s="10" t="s">
        <v>38</v>
      </c>
      <c r="C61" s="13" t="n">
        <v>211</v>
      </c>
      <c r="D61" s="13" t="n">
        <v>212</v>
      </c>
      <c r="E61" s="13" t="n">
        <v>214.6</v>
      </c>
      <c r="F61" s="13" t="n">
        <v>216</v>
      </c>
      <c r="G61" s="13" t="n">
        <v>218.5</v>
      </c>
      <c r="H61" s="13" t="n">
        <v>219</v>
      </c>
      <c r="I61" s="13" t="n">
        <v>219</v>
      </c>
      <c r="J61" s="13" t="n">
        <v>220.4</v>
      </c>
      <c r="K61" s="13" t="n">
        <v>222</v>
      </c>
      <c r="L61" s="13" t="n">
        <v>222</v>
      </c>
      <c r="M61" s="13" t="n">
        <v>225.8</v>
      </c>
      <c r="N61" s="13" t="n">
        <v>228</v>
      </c>
      <c r="O61" s="13" t="n">
        <v>228</v>
      </c>
      <c r="P61" s="13" t="n">
        <v>230.4</v>
      </c>
      <c r="Q61" s="13" t="n">
        <v>233.7</v>
      </c>
    </row>
    <row r="62" s="14" customFormat="true" ht="48.5" hidden="false" customHeight="false" outlineLevel="0" collapsed="false">
      <c r="A62" s="9" t="s">
        <v>83</v>
      </c>
      <c r="B62" s="10" t="s">
        <v>40</v>
      </c>
      <c r="C62" s="13" t="n">
        <v>104.92</v>
      </c>
      <c r="D62" s="13" t="n">
        <v>103.95</v>
      </c>
      <c r="E62" s="13" t="n">
        <v>104.9</v>
      </c>
      <c r="F62" s="13" t="n">
        <f aca="false">F61/C61*100</f>
        <v>102.369668246445</v>
      </c>
      <c r="G62" s="13" t="n">
        <f aca="false">G61/D61*100</f>
        <v>103.066037735849</v>
      </c>
      <c r="H62" s="13" t="n">
        <f aca="false">H61/E61*100</f>
        <v>102.050326188257</v>
      </c>
      <c r="I62" s="13" t="n">
        <f aca="false">I61/F61*100</f>
        <v>101.388888888889</v>
      </c>
      <c r="J62" s="13" t="n">
        <f aca="false">J61/G61*100</f>
        <v>100.869565217391</v>
      </c>
      <c r="K62" s="13" t="n">
        <f aca="false">K61/H61*100</f>
        <v>101.369863013699</v>
      </c>
      <c r="L62" s="13" t="n">
        <f aca="false">L61/I61*100</f>
        <v>101.369863013699</v>
      </c>
      <c r="M62" s="13" t="n">
        <f aca="false">M61/J61*100</f>
        <v>102.450090744102</v>
      </c>
      <c r="N62" s="13" t="n">
        <f aca="false">N61/K61*100</f>
        <v>102.702702702703</v>
      </c>
      <c r="O62" s="13" t="n">
        <f aca="false">O61/L61*100</f>
        <v>102.702702702703</v>
      </c>
      <c r="P62" s="13" t="n">
        <f aca="false">P61/M61*100</f>
        <v>102.037201062888</v>
      </c>
      <c r="Q62" s="13" t="n">
        <f aca="false">Q61/N61*100</f>
        <v>102.5</v>
      </c>
    </row>
    <row r="63" s="14" customFormat="true" ht="48.5" hidden="false" customHeight="false" outlineLevel="0" collapsed="false">
      <c r="A63" s="21" t="s">
        <v>84</v>
      </c>
      <c r="B63" s="10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="14" customFormat="true" ht="79.85" hidden="false" customHeight="false" outlineLevel="0" collapsed="false">
      <c r="A64" s="9" t="s">
        <v>85</v>
      </c>
      <c r="B64" s="10" t="s">
        <v>38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="14" customFormat="true" ht="48.5" hidden="false" customHeight="false" outlineLevel="0" collapsed="false">
      <c r="A65" s="9" t="s">
        <v>86</v>
      </c>
      <c r="B65" s="10" t="s">
        <v>40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="14" customFormat="true" ht="18" hidden="false" customHeight="false" outlineLevel="0" collapsed="false">
      <c r="A66" s="21" t="s">
        <v>87</v>
      </c>
      <c r="B66" s="10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="14" customFormat="true" ht="18" hidden="false" customHeight="false" outlineLevel="0" collapsed="false">
      <c r="A67" s="9" t="s">
        <v>88</v>
      </c>
      <c r="B67" s="28" t="s">
        <v>89</v>
      </c>
      <c r="C67" s="17" t="n">
        <v>8370</v>
      </c>
      <c r="D67" s="17" t="n">
        <v>8375</v>
      </c>
      <c r="E67" s="17" t="n">
        <v>8380</v>
      </c>
      <c r="F67" s="17" t="n">
        <v>8372</v>
      </c>
      <c r="G67" s="17" t="n">
        <v>8382</v>
      </c>
      <c r="H67" s="17" t="n">
        <v>8388</v>
      </c>
      <c r="I67" s="17" t="n">
        <v>8374</v>
      </c>
      <c r="J67" s="17" t="n">
        <v>8385</v>
      </c>
      <c r="K67" s="17" t="n">
        <v>8392</v>
      </c>
      <c r="L67" s="17" t="n">
        <v>8376</v>
      </c>
      <c r="M67" s="17" t="n">
        <v>8388</v>
      </c>
      <c r="N67" s="17" t="n">
        <v>8395</v>
      </c>
      <c r="O67" s="17" t="n">
        <v>8378</v>
      </c>
      <c r="P67" s="17" t="n">
        <v>8390</v>
      </c>
      <c r="Q67" s="17" t="n">
        <v>8398</v>
      </c>
    </row>
    <row r="68" s="14" customFormat="true" ht="32.8" hidden="false" customHeight="false" outlineLevel="0" collapsed="false">
      <c r="A68" s="9" t="s">
        <v>90</v>
      </c>
      <c r="B68" s="10" t="s">
        <v>91</v>
      </c>
      <c r="C68" s="13" t="n">
        <v>100</v>
      </c>
      <c r="D68" s="13" t="n">
        <v>100.1</v>
      </c>
      <c r="E68" s="13" t="n">
        <v>100.1</v>
      </c>
      <c r="F68" s="13" t="n">
        <v>100</v>
      </c>
      <c r="G68" s="13" t="n">
        <v>100.1</v>
      </c>
      <c r="H68" s="13" t="n">
        <v>100.1</v>
      </c>
      <c r="I68" s="13" t="n">
        <v>100</v>
      </c>
      <c r="J68" s="13" t="n">
        <v>100.1</v>
      </c>
      <c r="K68" s="13" t="n">
        <v>100.1</v>
      </c>
      <c r="L68" s="13" t="n">
        <v>100</v>
      </c>
      <c r="M68" s="13" t="n">
        <v>100.1</v>
      </c>
      <c r="N68" s="13" t="n">
        <v>100.1</v>
      </c>
      <c r="O68" s="13" t="n">
        <v>100</v>
      </c>
      <c r="P68" s="13" t="n">
        <v>100.1</v>
      </c>
      <c r="Q68" s="13" t="n">
        <v>100.1</v>
      </c>
    </row>
    <row r="69" s="14" customFormat="true" ht="32.8" hidden="false" customHeight="false" outlineLevel="0" collapsed="false">
      <c r="A69" s="9" t="s">
        <v>92</v>
      </c>
      <c r="B69" s="10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="14" customFormat="true" ht="18" hidden="false" customHeight="false" outlineLevel="0" collapsed="false">
      <c r="A70" s="9" t="s">
        <v>93</v>
      </c>
      <c r="B70" s="10" t="s">
        <v>94</v>
      </c>
      <c r="C70" s="18" t="n">
        <v>4245</v>
      </c>
      <c r="D70" s="18" t="n">
        <v>4258</v>
      </c>
      <c r="E70" s="18" t="n">
        <v>4263</v>
      </c>
      <c r="F70" s="18" t="n">
        <v>4246</v>
      </c>
      <c r="G70" s="18" t="n">
        <v>4258</v>
      </c>
      <c r="H70" s="18" t="n">
        <v>4268</v>
      </c>
      <c r="I70" s="18" t="n">
        <v>4248</v>
      </c>
      <c r="J70" s="18" t="n">
        <v>4260</v>
      </c>
      <c r="K70" s="18" t="n">
        <v>4269</v>
      </c>
      <c r="L70" s="18" t="n">
        <v>4250</v>
      </c>
      <c r="M70" s="18" t="n">
        <v>4262</v>
      </c>
      <c r="N70" s="18" t="n">
        <v>4272</v>
      </c>
      <c r="O70" s="18" t="n">
        <v>4252</v>
      </c>
      <c r="P70" s="18" t="n">
        <v>4264</v>
      </c>
      <c r="Q70" s="18" t="n">
        <v>4275</v>
      </c>
    </row>
    <row r="71" s="14" customFormat="true" ht="32.8" hidden="false" customHeight="false" outlineLevel="0" collapsed="false">
      <c r="A71" s="9" t="s">
        <v>95</v>
      </c>
      <c r="B71" s="10" t="s">
        <v>91</v>
      </c>
      <c r="C71" s="13" t="n">
        <v>100</v>
      </c>
      <c r="D71" s="13" t="n">
        <v>100.1</v>
      </c>
      <c r="E71" s="13" t="n">
        <v>100.1</v>
      </c>
      <c r="F71" s="13" t="n">
        <v>100</v>
      </c>
      <c r="G71" s="13" t="n">
        <v>100.1</v>
      </c>
      <c r="H71" s="13" t="n">
        <v>100.1</v>
      </c>
      <c r="I71" s="13" t="n">
        <v>100</v>
      </c>
      <c r="J71" s="13" t="n">
        <v>100.1</v>
      </c>
      <c r="K71" s="13" t="n">
        <v>100.1</v>
      </c>
      <c r="L71" s="13" t="n">
        <v>100</v>
      </c>
      <c r="M71" s="13" t="n">
        <v>100.1</v>
      </c>
      <c r="N71" s="13" t="n">
        <v>100.1</v>
      </c>
      <c r="O71" s="13" t="n">
        <v>100</v>
      </c>
      <c r="P71" s="13" t="n">
        <v>100.1</v>
      </c>
      <c r="Q71" s="13" t="n">
        <v>100.1</v>
      </c>
    </row>
    <row r="72" s="14" customFormat="true" ht="18" hidden="false" customHeight="false" outlineLevel="0" collapsed="false">
      <c r="A72" s="9" t="s">
        <v>96</v>
      </c>
      <c r="B72" s="10" t="s">
        <v>94</v>
      </c>
      <c r="C72" s="17" t="n">
        <f aca="false">C67-C70</f>
        <v>4125</v>
      </c>
      <c r="D72" s="17" t="n">
        <f aca="false">D67-D70</f>
        <v>4117</v>
      </c>
      <c r="E72" s="17" t="n">
        <f aca="false">E67-E70</f>
        <v>4117</v>
      </c>
      <c r="F72" s="17" t="n">
        <f aca="false">F67-F70</f>
        <v>4126</v>
      </c>
      <c r="G72" s="17" t="n">
        <f aca="false">G67-G70</f>
        <v>4124</v>
      </c>
      <c r="H72" s="17" t="n">
        <f aca="false">H67-H70</f>
        <v>4120</v>
      </c>
      <c r="I72" s="17" t="n">
        <f aca="false">I67-I70</f>
        <v>4126</v>
      </c>
      <c r="J72" s="17" t="n">
        <f aca="false">J67-J70</f>
        <v>4125</v>
      </c>
      <c r="K72" s="17" t="n">
        <f aca="false">K67-K70</f>
        <v>4123</v>
      </c>
      <c r="L72" s="17" t="n">
        <f aca="false">L67-L70</f>
        <v>4126</v>
      </c>
      <c r="M72" s="17" t="n">
        <f aca="false">M67-M70</f>
        <v>4126</v>
      </c>
      <c r="N72" s="17" t="n">
        <f aca="false">N67-N70</f>
        <v>4123</v>
      </c>
      <c r="O72" s="17" t="n">
        <f aca="false">O67-O70</f>
        <v>4126</v>
      </c>
      <c r="P72" s="17" t="n">
        <f aca="false">P67-P70</f>
        <v>4126</v>
      </c>
      <c r="Q72" s="17" t="n">
        <f aca="false">Q67-Q70</f>
        <v>4123</v>
      </c>
    </row>
    <row r="73" s="14" customFormat="true" ht="32.8" hidden="false" customHeight="false" outlineLevel="0" collapsed="false">
      <c r="A73" s="9" t="s">
        <v>97</v>
      </c>
      <c r="B73" s="10" t="s">
        <v>91</v>
      </c>
      <c r="C73" s="13" t="n">
        <v>100</v>
      </c>
      <c r="D73" s="13" t="n">
        <v>100.1</v>
      </c>
      <c r="E73" s="13" t="n">
        <v>100.1</v>
      </c>
      <c r="F73" s="13" t="n">
        <v>100</v>
      </c>
      <c r="G73" s="13" t="n">
        <v>100.1</v>
      </c>
      <c r="H73" s="13" t="n">
        <v>100.1</v>
      </c>
      <c r="I73" s="13" t="n">
        <v>100</v>
      </c>
      <c r="J73" s="13" t="n">
        <v>100.1</v>
      </c>
      <c r="K73" s="13" t="n">
        <v>100.1</v>
      </c>
      <c r="L73" s="13" t="n">
        <v>100</v>
      </c>
      <c r="M73" s="13" t="n">
        <v>100.1</v>
      </c>
      <c r="N73" s="13" t="n">
        <v>100.1</v>
      </c>
      <c r="O73" s="13" t="n">
        <v>100</v>
      </c>
      <c r="P73" s="13" t="n">
        <v>100.1</v>
      </c>
      <c r="Q73" s="13" t="n">
        <v>100.1</v>
      </c>
    </row>
    <row r="74" s="14" customFormat="true" ht="32.8" hidden="false" customHeight="false" outlineLevel="0" collapsed="false">
      <c r="A74" s="21" t="s">
        <v>98</v>
      </c>
      <c r="B74" s="10"/>
      <c r="C74" s="37"/>
      <c r="D74" s="37"/>
      <c r="E74" s="37"/>
      <c r="F74" s="37"/>
      <c r="G74" s="37"/>
      <c r="H74" s="37"/>
      <c r="I74" s="31"/>
      <c r="J74" s="31"/>
      <c r="K74" s="31"/>
      <c r="L74" s="31"/>
      <c r="M74" s="31"/>
      <c r="N74" s="31"/>
      <c r="O74" s="31"/>
      <c r="P74" s="31"/>
      <c r="Q74" s="31"/>
    </row>
    <row r="75" s="14" customFormat="true" ht="18" hidden="false" customHeight="false" outlineLevel="0" collapsed="false">
      <c r="A75" s="9" t="s">
        <v>99</v>
      </c>
      <c r="B75" s="10" t="s">
        <v>100</v>
      </c>
      <c r="C75" s="17" t="n">
        <v>297</v>
      </c>
      <c r="D75" s="17" t="n">
        <v>298</v>
      </c>
      <c r="E75" s="17" t="n">
        <v>300</v>
      </c>
      <c r="F75" s="17" t="n">
        <v>297</v>
      </c>
      <c r="G75" s="17" t="n">
        <v>298</v>
      </c>
      <c r="H75" s="17" t="n">
        <v>300</v>
      </c>
      <c r="I75" s="17" t="n">
        <v>297</v>
      </c>
      <c r="J75" s="17" t="n">
        <v>298</v>
      </c>
      <c r="K75" s="17" t="n">
        <v>300</v>
      </c>
      <c r="L75" s="17" t="n">
        <v>297</v>
      </c>
      <c r="M75" s="17" t="n">
        <v>298</v>
      </c>
      <c r="N75" s="17" t="n">
        <v>300</v>
      </c>
      <c r="O75" s="17" t="n">
        <v>297</v>
      </c>
      <c r="P75" s="17" t="n">
        <v>298</v>
      </c>
      <c r="Q75" s="17" t="n">
        <v>300</v>
      </c>
    </row>
    <row r="76" s="14" customFormat="true" ht="18" hidden="false" customHeight="false" outlineLevel="0" collapsed="false">
      <c r="A76" s="9" t="s">
        <v>101</v>
      </c>
      <c r="B76" s="10" t="s">
        <v>100</v>
      </c>
      <c r="C76" s="17" t="n">
        <v>0</v>
      </c>
      <c r="D76" s="17" t="n">
        <v>0</v>
      </c>
      <c r="E76" s="17" t="n">
        <v>0</v>
      </c>
      <c r="F76" s="17" t="n">
        <v>0</v>
      </c>
      <c r="G76" s="17" t="n">
        <v>0</v>
      </c>
      <c r="H76" s="17" t="n">
        <v>0</v>
      </c>
      <c r="I76" s="17" t="n">
        <v>0</v>
      </c>
      <c r="J76" s="17" t="n">
        <v>0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</row>
    <row r="77" s="14" customFormat="true" ht="18" hidden="false" customHeight="false" outlineLevel="0" collapsed="false">
      <c r="A77" s="9" t="s">
        <v>102</v>
      </c>
      <c r="B77" s="10" t="s">
        <v>100</v>
      </c>
      <c r="C77" s="17" t="n">
        <v>0.4</v>
      </c>
      <c r="D77" s="17" t="n">
        <v>0.4</v>
      </c>
      <c r="E77" s="17" t="n">
        <v>0.4</v>
      </c>
      <c r="F77" s="17" t="n">
        <v>0.4</v>
      </c>
      <c r="G77" s="17" t="n">
        <v>0.4</v>
      </c>
      <c r="H77" s="17" t="n">
        <v>0.4</v>
      </c>
      <c r="I77" s="17" t="n">
        <v>0.4</v>
      </c>
      <c r="J77" s="17" t="n">
        <v>0.4</v>
      </c>
      <c r="K77" s="17" t="n">
        <v>0.4</v>
      </c>
      <c r="L77" s="17" t="n">
        <v>0.4</v>
      </c>
      <c r="M77" s="17" t="n">
        <v>0.4</v>
      </c>
      <c r="N77" s="17" t="n">
        <v>0.4</v>
      </c>
      <c r="O77" s="17" t="n">
        <v>0.4</v>
      </c>
      <c r="P77" s="17" t="n">
        <v>0.4</v>
      </c>
      <c r="Q77" s="17" t="n">
        <v>0.4</v>
      </c>
    </row>
    <row r="78" s="14" customFormat="true" ht="18" hidden="false" customHeight="false" outlineLevel="0" collapsed="false">
      <c r="A78" s="9" t="s">
        <v>103</v>
      </c>
      <c r="B78" s="10" t="s">
        <v>100</v>
      </c>
      <c r="C78" s="17" t="n">
        <v>0.4</v>
      </c>
      <c r="D78" s="17" t="n">
        <v>0.4</v>
      </c>
      <c r="E78" s="17" t="n">
        <v>0.4</v>
      </c>
      <c r="F78" s="17" t="n">
        <v>0.4</v>
      </c>
      <c r="G78" s="17" t="n">
        <v>0.4</v>
      </c>
      <c r="H78" s="17" t="n">
        <v>0.4</v>
      </c>
      <c r="I78" s="17" t="n">
        <v>0.4</v>
      </c>
      <c r="J78" s="17" t="n">
        <v>0.4</v>
      </c>
      <c r="K78" s="17" t="n">
        <v>0.4</v>
      </c>
      <c r="L78" s="17" t="n">
        <v>0.4</v>
      </c>
      <c r="M78" s="17" t="n">
        <v>0.4</v>
      </c>
      <c r="N78" s="17" t="n">
        <v>0.4</v>
      </c>
      <c r="O78" s="17" t="n">
        <v>0.4</v>
      </c>
      <c r="P78" s="17" t="n">
        <v>0.4</v>
      </c>
      <c r="Q78" s="17" t="n">
        <v>0.4</v>
      </c>
    </row>
    <row r="79" s="14" customFormat="true" ht="18" hidden="false" customHeight="false" outlineLevel="0" collapsed="false">
      <c r="A79" s="9" t="s">
        <v>104</v>
      </c>
      <c r="B79" s="10" t="s">
        <v>100</v>
      </c>
      <c r="C79" s="17" t="n">
        <v>0.01</v>
      </c>
      <c r="D79" s="17" t="n">
        <v>0.01</v>
      </c>
      <c r="E79" s="17" t="n">
        <v>0.01</v>
      </c>
      <c r="F79" s="17" t="n">
        <v>0.01</v>
      </c>
      <c r="G79" s="17" t="n">
        <v>0.01</v>
      </c>
      <c r="H79" s="17" t="n">
        <v>0.01</v>
      </c>
      <c r="I79" s="17" t="n">
        <v>0.01</v>
      </c>
      <c r="J79" s="17" t="n">
        <v>0.01</v>
      </c>
      <c r="K79" s="17" t="n">
        <v>0.01</v>
      </c>
      <c r="L79" s="17" t="n">
        <v>0.01</v>
      </c>
      <c r="M79" s="17" t="n">
        <v>0.01</v>
      </c>
      <c r="N79" s="17" t="n">
        <v>0.01</v>
      </c>
      <c r="O79" s="17" t="n">
        <v>0.01</v>
      </c>
      <c r="P79" s="17" t="n">
        <v>0.01</v>
      </c>
      <c r="Q79" s="17" t="n">
        <v>0.01</v>
      </c>
    </row>
    <row r="80" s="14" customFormat="true" ht="18" hidden="false" customHeight="false" outlineLevel="0" collapsed="false">
      <c r="A80" s="9" t="s">
        <v>105</v>
      </c>
      <c r="B80" s="10" t="s">
        <v>100</v>
      </c>
      <c r="C80" s="17" t="n">
        <v>0.1</v>
      </c>
      <c r="D80" s="17" t="n">
        <v>0.2</v>
      </c>
      <c r="E80" s="17" t="n">
        <v>0.3</v>
      </c>
      <c r="F80" s="17" t="n">
        <v>0.1</v>
      </c>
      <c r="G80" s="17" t="n">
        <v>0.2</v>
      </c>
      <c r="H80" s="17" t="n">
        <v>0.3</v>
      </c>
      <c r="I80" s="17" t="n">
        <v>0.1</v>
      </c>
      <c r="J80" s="17" t="n">
        <v>0.2</v>
      </c>
      <c r="K80" s="17" t="n">
        <v>0.3</v>
      </c>
      <c r="L80" s="17" t="n">
        <v>0.1</v>
      </c>
      <c r="M80" s="17" t="n">
        <v>0.2</v>
      </c>
      <c r="N80" s="17" t="n">
        <v>0.3</v>
      </c>
      <c r="O80" s="17" t="n">
        <v>0.1</v>
      </c>
      <c r="P80" s="17" t="n">
        <v>0.2</v>
      </c>
      <c r="Q80" s="17" t="n">
        <v>0.3</v>
      </c>
    </row>
    <row r="81" s="14" customFormat="true" ht="18" hidden="false" customHeight="false" outlineLevel="0" collapsed="false">
      <c r="A81" s="9" t="s">
        <v>106</v>
      </c>
      <c r="B81" s="10" t="s">
        <v>100</v>
      </c>
      <c r="C81" s="10" t="n">
        <v>49.2</v>
      </c>
      <c r="D81" s="10" t="n">
        <v>49.8</v>
      </c>
      <c r="E81" s="10" t="n">
        <v>50</v>
      </c>
      <c r="F81" s="10" t="n">
        <v>49.2</v>
      </c>
      <c r="G81" s="10" t="n">
        <v>49.8</v>
      </c>
      <c r="H81" s="10" t="n">
        <v>50</v>
      </c>
      <c r="I81" s="10" t="n">
        <v>49.2</v>
      </c>
      <c r="J81" s="10" t="n">
        <v>49.8</v>
      </c>
      <c r="K81" s="10" t="n">
        <v>50</v>
      </c>
      <c r="L81" s="10" t="n">
        <v>49.2</v>
      </c>
      <c r="M81" s="10" t="n">
        <v>49.8</v>
      </c>
      <c r="N81" s="10" t="n">
        <v>50</v>
      </c>
      <c r="O81" s="10" t="n">
        <v>49.2</v>
      </c>
      <c r="P81" s="10" t="n">
        <v>49.8</v>
      </c>
      <c r="Q81" s="10" t="n">
        <v>50</v>
      </c>
    </row>
    <row r="82" s="14" customFormat="true" ht="18" hidden="false" customHeight="false" outlineLevel="0" collapsed="false">
      <c r="A82" s="9" t="s">
        <v>107</v>
      </c>
      <c r="B82" s="10" t="s">
        <v>100</v>
      </c>
      <c r="C82" s="17" t="n">
        <v>9.5</v>
      </c>
      <c r="D82" s="17" t="n">
        <v>9.8</v>
      </c>
      <c r="E82" s="17" t="n">
        <v>10.3</v>
      </c>
      <c r="F82" s="17" t="n">
        <v>9.7</v>
      </c>
      <c r="G82" s="17" t="n">
        <v>9.8</v>
      </c>
      <c r="H82" s="17" t="n">
        <v>10.4</v>
      </c>
      <c r="I82" s="17" t="n">
        <v>9.5</v>
      </c>
      <c r="J82" s="17" t="n">
        <v>9.8</v>
      </c>
      <c r="K82" s="17" t="n">
        <v>10.5</v>
      </c>
      <c r="L82" s="17" t="n">
        <v>9.7</v>
      </c>
      <c r="M82" s="17" t="n">
        <v>9.8</v>
      </c>
      <c r="N82" s="17" t="n">
        <v>10.6</v>
      </c>
      <c r="O82" s="17" t="n">
        <v>9.5</v>
      </c>
      <c r="P82" s="17" t="n">
        <v>9.8</v>
      </c>
      <c r="Q82" s="17" t="n">
        <v>10.7</v>
      </c>
    </row>
    <row r="83" s="14" customFormat="true" ht="18" hidden="false" customHeight="false" outlineLevel="0" collapsed="false">
      <c r="A83" s="9" t="s">
        <v>108</v>
      </c>
      <c r="B83" s="10" t="s">
        <v>233</v>
      </c>
      <c r="C83" s="17" t="n">
        <v>9.81</v>
      </c>
      <c r="D83" s="17" t="n">
        <v>9.82</v>
      </c>
      <c r="E83" s="17" t="n">
        <v>10.22</v>
      </c>
      <c r="F83" s="17" t="n">
        <v>9.75</v>
      </c>
      <c r="G83" s="17" t="n">
        <v>9.84</v>
      </c>
      <c r="H83" s="17" t="n">
        <v>9.94</v>
      </c>
      <c r="I83" s="17" t="n">
        <v>9.78</v>
      </c>
      <c r="J83" s="17" t="n">
        <v>9.82</v>
      </c>
      <c r="K83" s="17" t="n">
        <v>10.22</v>
      </c>
      <c r="L83" s="17" t="n">
        <v>9.75</v>
      </c>
      <c r="M83" s="17" t="n">
        <v>9.82</v>
      </c>
      <c r="N83" s="17" t="n">
        <v>10.22</v>
      </c>
      <c r="O83" s="17" t="n">
        <v>9.82</v>
      </c>
      <c r="P83" s="17" t="n">
        <v>9.94</v>
      </c>
      <c r="Q83" s="17" t="n">
        <v>9.94</v>
      </c>
    </row>
    <row r="84" s="14" customFormat="true" ht="18" hidden="false" customHeight="false" outlineLevel="0" collapsed="false">
      <c r="A84" s="21" t="s">
        <v>110</v>
      </c>
      <c r="B84" s="10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="14" customFormat="true" ht="32.8" hidden="false" customHeight="false" outlineLevel="0" collapsed="false">
      <c r="A85" s="9" t="s">
        <v>111</v>
      </c>
      <c r="B85" s="28" t="s">
        <v>112</v>
      </c>
      <c r="C85" s="17" t="n">
        <v>218</v>
      </c>
      <c r="D85" s="17" t="n">
        <v>221</v>
      </c>
      <c r="E85" s="17" t="n">
        <v>223</v>
      </c>
      <c r="F85" s="17" t="n">
        <v>218</v>
      </c>
      <c r="G85" s="17" t="n">
        <v>221</v>
      </c>
      <c r="H85" s="17" t="n">
        <v>223</v>
      </c>
      <c r="I85" s="17" t="n">
        <v>218</v>
      </c>
      <c r="J85" s="17" t="n">
        <v>221</v>
      </c>
      <c r="K85" s="17" t="n">
        <v>223</v>
      </c>
      <c r="L85" s="17" t="n">
        <v>218</v>
      </c>
      <c r="M85" s="17" t="n">
        <v>221</v>
      </c>
      <c r="N85" s="17" t="n">
        <v>223</v>
      </c>
      <c r="O85" s="17" t="n">
        <v>218</v>
      </c>
      <c r="P85" s="17" t="n">
        <v>221</v>
      </c>
      <c r="Q85" s="17" t="n">
        <v>223</v>
      </c>
    </row>
    <row r="86" s="14" customFormat="true" ht="32.8" hidden="false" customHeight="false" outlineLevel="0" collapsed="false">
      <c r="A86" s="79" t="s">
        <v>113</v>
      </c>
      <c r="B86" s="10" t="s">
        <v>91</v>
      </c>
      <c r="C86" s="17" t="n">
        <v>97.68</v>
      </c>
      <c r="D86" s="17" t="n">
        <v>97.76</v>
      </c>
      <c r="E86" s="17" t="n">
        <v>97.78</v>
      </c>
      <c r="F86" s="17" t="n">
        <v>97.68</v>
      </c>
      <c r="G86" s="17" t="n">
        <v>97.76</v>
      </c>
      <c r="H86" s="17" t="n">
        <v>97.78</v>
      </c>
      <c r="I86" s="17" t="n">
        <v>97.68</v>
      </c>
      <c r="J86" s="17" t="n">
        <v>97.76</v>
      </c>
      <c r="K86" s="17" t="n">
        <v>97.78</v>
      </c>
      <c r="L86" s="17" t="n">
        <v>97.68</v>
      </c>
      <c r="M86" s="17" t="n">
        <v>97.76</v>
      </c>
      <c r="N86" s="17" t="n">
        <v>97.78</v>
      </c>
      <c r="O86" s="17" t="n">
        <v>97.68</v>
      </c>
      <c r="P86" s="17" t="n">
        <v>97.76</v>
      </c>
      <c r="Q86" s="17" t="n">
        <v>97.78</v>
      </c>
    </row>
    <row r="87" s="14" customFormat="true" ht="18" hidden="false" customHeight="false" outlineLevel="0" collapsed="false">
      <c r="A87" s="9" t="s">
        <v>114</v>
      </c>
      <c r="B87" s="28" t="s">
        <v>115</v>
      </c>
      <c r="C87" s="17" t="n">
        <v>2.631</v>
      </c>
      <c r="D87" s="17" t="n">
        <v>2.672</v>
      </c>
      <c r="E87" s="17" t="n">
        <v>2.675</v>
      </c>
      <c r="F87" s="107" t="n">
        <v>2.675</v>
      </c>
      <c r="G87" s="107" t="n">
        <v>2.68</v>
      </c>
      <c r="H87" s="107" t="n">
        <v>2.685</v>
      </c>
      <c r="I87" s="108" t="n">
        <v>2.675</v>
      </c>
      <c r="J87" s="108" t="n">
        <v>2.68</v>
      </c>
      <c r="K87" s="108" t="n">
        <v>2.685</v>
      </c>
      <c r="L87" s="108" t="n">
        <v>2.675</v>
      </c>
      <c r="M87" s="108" t="n">
        <v>2.68</v>
      </c>
      <c r="N87" s="108" t="n">
        <v>2.685</v>
      </c>
      <c r="O87" s="108" t="n">
        <v>2.675</v>
      </c>
      <c r="P87" s="108" t="n">
        <v>2.68</v>
      </c>
      <c r="Q87" s="108" t="n">
        <v>2.685</v>
      </c>
    </row>
    <row r="88" s="14" customFormat="true" ht="18" hidden="false" customHeight="false" outlineLevel="0" collapsed="false">
      <c r="A88" s="21" t="s">
        <v>116</v>
      </c>
      <c r="B88" s="10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="14" customFormat="true" ht="18" hidden="false" customHeight="false" outlineLevel="0" collapsed="false">
      <c r="A89" s="9" t="s">
        <v>117</v>
      </c>
      <c r="B89" s="10" t="s">
        <v>118</v>
      </c>
      <c r="C89" s="17" t="n">
        <v>376.4</v>
      </c>
      <c r="D89" s="17" t="n">
        <v>383.6</v>
      </c>
      <c r="E89" s="17" t="n">
        <v>385</v>
      </c>
      <c r="F89" s="107" t="n">
        <v>358.1</v>
      </c>
      <c r="G89" s="107" t="n">
        <v>365.2</v>
      </c>
      <c r="H89" s="107" t="n">
        <v>369.4</v>
      </c>
      <c r="I89" s="108" t="n">
        <v>358.1</v>
      </c>
      <c r="J89" s="108" t="n">
        <v>365.2</v>
      </c>
      <c r="K89" s="108" t="n">
        <v>369.4</v>
      </c>
      <c r="L89" s="108" t="n">
        <v>358.1</v>
      </c>
      <c r="M89" s="108" t="n">
        <v>365.2</v>
      </c>
      <c r="N89" s="108" t="n">
        <v>369.4</v>
      </c>
      <c r="O89" s="108" t="n">
        <v>358.1</v>
      </c>
      <c r="P89" s="108" t="n">
        <v>365.2</v>
      </c>
      <c r="Q89" s="108" t="n">
        <v>369.4</v>
      </c>
    </row>
    <row r="90" s="14" customFormat="true" ht="32.8" hidden="false" customHeight="false" outlineLevel="0" collapsed="false">
      <c r="A90" s="79" t="s">
        <v>119</v>
      </c>
      <c r="B90" s="10" t="s">
        <v>91</v>
      </c>
      <c r="C90" s="17" t="n">
        <v>100.67</v>
      </c>
      <c r="D90" s="17" t="n">
        <v>101.63</v>
      </c>
      <c r="E90" s="17" t="n">
        <v>101.65</v>
      </c>
      <c r="F90" s="17" t="n">
        <v>100.67</v>
      </c>
      <c r="G90" s="17" t="n">
        <v>101.63</v>
      </c>
      <c r="H90" s="17" t="n">
        <v>101.65</v>
      </c>
      <c r="I90" s="17" t="n">
        <v>100.67</v>
      </c>
      <c r="J90" s="17" t="n">
        <v>101.63</v>
      </c>
      <c r="K90" s="17" t="n">
        <v>101.65</v>
      </c>
      <c r="L90" s="17" t="n">
        <v>100.67</v>
      </c>
      <c r="M90" s="17" t="n">
        <v>101.63</v>
      </c>
      <c r="N90" s="17" t="n">
        <v>101.65</v>
      </c>
      <c r="O90" s="17" t="n">
        <v>100.67</v>
      </c>
      <c r="P90" s="17" t="n">
        <v>101.63</v>
      </c>
      <c r="Q90" s="17" t="n">
        <v>101.65</v>
      </c>
    </row>
    <row r="91" s="14" customFormat="true" ht="18" hidden="false" customHeight="false" outlineLevel="0" collapsed="false">
      <c r="A91" s="9" t="s">
        <v>120</v>
      </c>
      <c r="B91" s="10" t="s">
        <v>118</v>
      </c>
      <c r="C91" s="37" t="n">
        <v>342</v>
      </c>
      <c r="D91" s="37" t="n">
        <v>344</v>
      </c>
      <c r="E91" s="37" t="n">
        <v>346</v>
      </c>
      <c r="F91" s="109" t="n">
        <v>341.5</v>
      </c>
      <c r="G91" s="109" t="n">
        <v>348</v>
      </c>
      <c r="H91" s="109" t="n">
        <v>350</v>
      </c>
      <c r="I91" s="108" t="n">
        <v>341.5</v>
      </c>
      <c r="J91" s="108" t="n">
        <v>348</v>
      </c>
      <c r="K91" s="108" t="n">
        <v>350</v>
      </c>
      <c r="L91" s="108" t="n">
        <v>341.5</v>
      </c>
      <c r="M91" s="108" t="n">
        <v>348</v>
      </c>
      <c r="N91" s="108" t="n">
        <v>350</v>
      </c>
      <c r="O91" s="108" t="n">
        <v>341.5</v>
      </c>
      <c r="P91" s="108" t="n">
        <v>348</v>
      </c>
      <c r="Q91" s="108" t="n">
        <v>350</v>
      </c>
    </row>
    <row r="92" s="14" customFormat="true" ht="32.8" hidden="false" customHeight="false" outlineLevel="0" collapsed="false">
      <c r="A92" s="79" t="s">
        <v>121</v>
      </c>
      <c r="B92" s="10" t="s">
        <v>91</v>
      </c>
      <c r="C92" s="17" t="n">
        <v>95.88</v>
      </c>
      <c r="D92" s="17" t="n">
        <v>96.35</v>
      </c>
      <c r="E92" s="17" t="n">
        <v>96.35</v>
      </c>
      <c r="F92" s="17" t="n">
        <v>95.88</v>
      </c>
      <c r="G92" s="17" t="n">
        <v>96.35</v>
      </c>
      <c r="H92" s="17" t="n">
        <v>96.35</v>
      </c>
      <c r="I92" s="17" t="n">
        <v>95.88</v>
      </c>
      <c r="J92" s="17" t="n">
        <v>96.35</v>
      </c>
      <c r="K92" s="17" t="n">
        <v>96.35</v>
      </c>
      <c r="L92" s="17" t="n">
        <v>95.88</v>
      </c>
      <c r="M92" s="17" t="n">
        <v>96.35</v>
      </c>
      <c r="N92" s="17" t="n">
        <v>96.35</v>
      </c>
      <c r="O92" s="17" t="n">
        <v>95.88</v>
      </c>
      <c r="P92" s="17" t="n">
        <v>96.35</v>
      </c>
      <c r="Q92" s="17" t="n">
        <v>96.35</v>
      </c>
    </row>
    <row r="93" s="14" customFormat="true" ht="48.5" hidden="false" customHeight="false" outlineLevel="0" collapsed="false">
      <c r="A93" s="21" t="s">
        <v>122</v>
      </c>
      <c r="B93" s="10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="14" customFormat="true" ht="32.8" hidden="false" customHeight="false" outlineLevel="0" collapsed="false">
      <c r="A94" s="9" t="s">
        <v>123</v>
      </c>
      <c r="B94" s="10" t="s">
        <v>124</v>
      </c>
      <c r="C94" s="41" t="n">
        <v>15</v>
      </c>
      <c r="D94" s="41" t="n">
        <v>18</v>
      </c>
      <c r="E94" s="41" t="n">
        <v>19</v>
      </c>
      <c r="F94" s="41" t="n">
        <v>15</v>
      </c>
      <c r="G94" s="41" t="n">
        <v>18</v>
      </c>
      <c r="H94" s="41" t="n">
        <v>19</v>
      </c>
      <c r="I94" s="41" t="n">
        <v>15</v>
      </c>
      <c r="J94" s="41" t="n">
        <v>18</v>
      </c>
      <c r="K94" s="41" t="n">
        <v>19</v>
      </c>
      <c r="L94" s="41" t="n">
        <v>15</v>
      </c>
      <c r="M94" s="41" t="n">
        <v>18</v>
      </c>
      <c r="N94" s="41" t="n">
        <v>19</v>
      </c>
      <c r="O94" s="41" t="n">
        <v>15</v>
      </c>
      <c r="P94" s="41" t="n">
        <v>18</v>
      </c>
      <c r="Q94" s="41" t="n">
        <v>19</v>
      </c>
    </row>
    <row r="95" s="14" customFormat="true" ht="48.5" hidden="false" customHeight="false" outlineLevel="0" collapsed="false">
      <c r="A95" s="9" t="s">
        <v>125</v>
      </c>
      <c r="B95" s="28" t="s">
        <v>126</v>
      </c>
      <c r="C95" s="108" t="n">
        <v>0.512</v>
      </c>
      <c r="D95" s="108" t="n">
        <v>0.518</v>
      </c>
      <c r="E95" s="108" t="n">
        <v>0.53</v>
      </c>
      <c r="F95" s="108" t="n">
        <v>0.512</v>
      </c>
      <c r="G95" s="108" t="n">
        <v>0.518</v>
      </c>
      <c r="H95" s="108" t="n">
        <v>0.53</v>
      </c>
      <c r="I95" s="108" t="n">
        <v>0.512</v>
      </c>
      <c r="J95" s="108" t="n">
        <v>0.518</v>
      </c>
      <c r="K95" s="108" t="n">
        <v>0.53</v>
      </c>
      <c r="L95" s="108" t="n">
        <v>0.512</v>
      </c>
      <c r="M95" s="108" t="n">
        <v>0.518</v>
      </c>
      <c r="N95" s="108" t="n">
        <v>0.53</v>
      </c>
      <c r="O95" s="108" t="n">
        <v>0.512</v>
      </c>
      <c r="P95" s="108" t="n">
        <v>0.518</v>
      </c>
      <c r="Q95" s="108" t="n">
        <v>0.53</v>
      </c>
    </row>
    <row r="96" s="14" customFormat="true" ht="32.8" hidden="false" customHeight="false" outlineLevel="0" collapsed="false">
      <c r="A96" s="9" t="s">
        <v>127</v>
      </c>
      <c r="B96" s="10" t="s">
        <v>128</v>
      </c>
      <c r="C96" s="110"/>
      <c r="D96" s="110"/>
      <c r="E96" s="110"/>
      <c r="F96" s="110"/>
      <c r="G96" s="110"/>
      <c r="H96" s="110"/>
      <c r="I96" s="37"/>
      <c r="J96" s="37"/>
      <c r="K96" s="37"/>
      <c r="L96" s="37"/>
      <c r="M96" s="37"/>
      <c r="N96" s="37"/>
      <c r="O96" s="37"/>
      <c r="P96" s="37"/>
      <c r="Q96" s="37"/>
    </row>
    <row r="97" s="14" customFormat="true" ht="18" hidden="false" customHeight="false" outlineLevel="0" collapsed="false">
      <c r="A97" s="21" t="s">
        <v>129</v>
      </c>
      <c r="B97" s="10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="14" customFormat="true" ht="39.75" hidden="false" customHeight="true" outlineLevel="0" collapsed="false">
      <c r="A98" s="9" t="s">
        <v>130</v>
      </c>
      <c r="B98" s="10" t="s">
        <v>112</v>
      </c>
      <c r="C98" s="37" t="n">
        <v>1047</v>
      </c>
      <c r="D98" s="37" t="n">
        <v>1068</v>
      </c>
      <c r="E98" s="37" t="n">
        <v>1070</v>
      </c>
      <c r="F98" s="37" t="n">
        <v>1045</v>
      </c>
      <c r="G98" s="37" t="n">
        <v>1049</v>
      </c>
      <c r="H98" s="37" t="n">
        <v>1053</v>
      </c>
      <c r="I98" s="37" t="n">
        <v>1045</v>
      </c>
      <c r="J98" s="37" t="n">
        <v>1049</v>
      </c>
      <c r="K98" s="37" t="n">
        <v>1053</v>
      </c>
      <c r="L98" s="37" t="n">
        <v>1045</v>
      </c>
      <c r="M98" s="37" t="n">
        <v>1049</v>
      </c>
      <c r="N98" s="37" t="n">
        <v>1053</v>
      </c>
      <c r="O98" s="37" t="n">
        <v>1045</v>
      </c>
      <c r="P98" s="37" t="n">
        <v>1049</v>
      </c>
      <c r="Q98" s="37" t="n">
        <v>1053</v>
      </c>
    </row>
    <row r="99" s="14" customFormat="true" ht="39.75" hidden="false" customHeight="true" outlineLevel="0" collapsed="false">
      <c r="A99" s="9" t="s">
        <v>131</v>
      </c>
      <c r="B99" s="10" t="s">
        <v>91</v>
      </c>
      <c r="C99" s="17" t="n">
        <v>97.09</v>
      </c>
      <c r="D99" s="17" t="n">
        <v>98.46</v>
      </c>
      <c r="E99" s="17" t="n">
        <v>98.78</v>
      </c>
      <c r="F99" s="17" t="n">
        <v>97.09</v>
      </c>
      <c r="G99" s="17" t="n">
        <v>98.46</v>
      </c>
      <c r="H99" s="17" t="n">
        <v>98.78</v>
      </c>
      <c r="I99" s="17" t="n">
        <v>97.09</v>
      </c>
      <c r="J99" s="17" t="n">
        <v>98.46</v>
      </c>
      <c r="K99" s="17" t="n">
        <v>98.78</v>
      </c>
      <c r="L99" s="17" t="n">
        <v>97.09</v>
      </c>
      <c r="M99" s="17" t="n">
        <v>98.46</v>
      </c>
      <c r="N99" s="17" t="n">
        <v>98.78</v>
      </c>
      <c r="O99" s="17" t="n">
        <v>97.09</v>
      </c>
      <c r="P99" s="17" t="n">
        <v>98.46</v>
      </c>
      <c r="Q99" s="17" t="n">
        <v>98.78</v>
      </c>
    </row>
    <row r="100" s="14" customFormat="true" ht="79.5" hidden="false" customHeight="true" outlineLevel="0" collapsed="false">
      <c r="A100" s="9" t="s">
        <v>132</v>
      </c>
      <c r="B100" s="10" t="s">
        <v>38</v>
      </c>
      <c r="C100" s="13" t="n">
        <v>92.4</v>
      </c>
      <c r="D100" s="13" t="n">
        <v>92.8</v>
      </c>
      <c r="E100" s="13" t="n">
        <v>93.1</v>
      </c>
      <c r="F100" s="13" t="n">
        <v>92.4</v>
      </c>
      <c r="G100" s="13" t="n">
        <v>92.8</v>
      </c>
      <c r="H100" s="13" t="n">
        <v>93.1</v>
      </c>
      <c r="I100" s="13" t="n">
        <v>92.4</v>
      </c>
      <c r="J100" s="13" t="n">
        <v>92.8</v>
      </c>
      <c r="K100" s="13" t="n">
        <v>93.1</v>
      </c>
      <c r="L100" s="13" t="n">
        <v>92.4</v>
      </c>
      <c r="M100" s="13" t="n">
        <v>92.8</v>
      </c>
      <c r="N100" s="13" t="n">
        <v>93.1</v>
      </c>
      <c r="O100" s="13" t="n">
        <v>92.4</v>
      </c>
      <c r="P100" s="13" t="n">
        <v>92.8</v>
      </c>
      <c r="Q100" s="13" t="n">
        <v>93.1</v>
      </c>
    </row>
    <row r="101" s="7" customFormat="true" ht="32.8" hidden="false" customHeight="false" outlineLevel="0" collapsed="false">
      <c r="A101" s="42" t="s">
        <v>133</v>
      </c>
      <c r="B101" s="43" t="s">
        <v>91</v>
      </c>
      <c r="C101" s="55" t="n">
        <v>96.15</v>
      </c>
      <c r="D101" s="55" t="n">
        <v>96.43</v>
      </c>
      <c r="E101" s="55" t="n">
        <v>96.54</v>
      </c>
      <c r="F101" s="55" t="n">
        <v>96.15</v>
      </c>
      <c r="G101" s="55" t="n">
        <v>96.43</v>
      </c>
      <c r="H101" s="55" t="n">
        <v>96.54</v>
      </c>
      <c r="I101" s="55" t="n">
        <v>96.15</v>
      </c>
      <c r="J101" s="55" t="n">
        <v>96.43</v>
      </c>
      <c r="K101" s="55" t="n">
        <v>96.54</v>
      </c>
      <c r="L101" s="55" t="n">
        <v>96.15</v>
      </c>
      <c r="M101" s="55" t="n">
        <v>96.43</v>
      </c>
      <c r="N101" s="55" t="n">
        <v>96.54</v>
      </c>
      <c r="O101" s="55" t="n">
        <v>96.15</v>
      </c>
      <c r="P101" s="55" t="n">
        <v>96.43</v>
      </c>
      <c r="Q101" s="55" t="n">
        <v>96.54</v>
      </c>
    </row>
    <row r="102" s="7" customFormat="true" ht="32.8" hidden="false" customHeight="false" outlineLevel="0" collapsed="false">
      <c r="A102" s="73" t="s">
        <v>134</v>
      </c>
      <c r="B102" s="43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</row>
    <row r="103" s="7" customFormat="true" ht="18" hidden="false" customHeight="false" outlineLevel="0" collapsed="false">
      <c r="A103" s="42" t="s">
        <v>135</v>
      </c>
      <c r="B103" s="43" t="s">
        <v>118</v>
      </c>
      <c r="C103" s="74"/>
      <c r="D103" s="74"/>
      <c r="E103" s="74"/>
      <c r="F103" s="74"/>
      <c r="G103" s="74"/>
      <c r="H103" s="74"/>
      <c r="I103" s="55"/>
      <c r="J103" s="55"/>
      <c r="K103" s="55"/>
      <c r="L103" s="55"/>
      <c r="M103" s="55"/>
      <c r="N103" s="55"/>
      <c r="O103" s="55"/>
      <c r="P103" s="55"/>
      <c r="Q103" s="55"/>
    </row>
    <row r="104" s="7" customFormat="true" ht="18" hidden="false" customHeight="false" outlineLevel="0" collapsed="false">
      <c r="A104" s="42" t="s">
        <v>136</v>
      </c>
      <c r="B104" s="43" t="s">
        <v>118</v>
      </c>
      <c r="C104" s="74"/>
      <c r="D104" s="74"/>
      <c r="E104" s="74"/>
      <c r="F104" s="74"/>
      <c r="G104" s="74"/>
      <c r="H104" s="74"/>
      <c r="I104" s="55"/>
      <c r="J104" s="55"/>
      <c r="K104" s="55"/>
      <c r="L104" s="55"/>
      <c r="M104" s="55"/>
      <c r="N104" s="55"/>
      <c r="O104" s="55"/>
      <c r="P104" s="55"/>
      <c r="Q104" s="55"/>
    </row>
    <row r="105" s="7" customFormat="true" ht="18" hidden="false" customHeight="false" outlineLevel="0" collapsed="false">
      <c r="A105" s="42" t="s">
        <v>137</v>
      </c>
      <c r="B105" s="43" t="s">
        <v>118</v>
      </c>
      <c r="C105" s="74"/>
      <c r="D105" s="74"/>
      <c r="E105" s="74"/>
      <c r="F105" s="74"/>
      <c r="G105" s="74"/>
      <c r="H105" s="74"/>
      <c r="I105" s="55"/>
      <c r="J105" s="55"/>
      <c r="K105" s="55"/>
      <c r="L105" s="55"/>
      <c r="M105" s="55"/>
      <c r="N105" s="55"/>
      <c r="O105" s="55"/>
      <c r="P105" s="55"/>
      <c r="Q105" s="55"/>
    </row>
    <row r="106" s="7" customFormat="true" ht="18" hidden="false" customHeight="false" outlineLevel="0" collapsed="false">
      <c r="A106" s="42" t="s">
        <v>138</v>
      </c>
      <c r="B106" s="43" t="s">
        <v>118</v>
      </c>
      <c r="C106" s="74"/>
      <c r="D106" s="74"/>
      <c r="E106" s="74"/>
      <c r="F106" s="74"/>
      <c r="G106" s="74"/>
      <c r="H106" s="74"/>
      <c r="I106" s="55"/>
      <c r="J106" s="55"/>
      <c r="K106" s="55"/>
      <c r="L106" s="55"/>
      <c r="M106" s="55"/>
      <c r="N106" s="55"/>
      <c r="O106" s="55"/>
      <c r="P106" s="55"/>
      <c r="Q106" s="55"/>
    </row>
    <row r="107" s="7" customFormat="true" ht="18" hidden="false" customHeight="false" outlineLevel="0" collapsed="false">
      <c r="A107" s="42" t="s">
        <v>139</v>
      </c>
      <c r="B107" s="43" t="s">
        <v>118</v>
      </c>
      <c r="C107" s="74"/>
      <c r="D107" s="74"/>
      <c r="E107" s="74"/>
      <c r="F107" s="74"/>
      <c r="G107" s="74"/>
      <c r="H107" s="74"/>
      <c r="I107" s="55"/>
      <c r="J107" s="55"/>
      <c r="K107" s="55"/>
      <c r="L107" s="55"/>
      <c r="M107" s="55"/>
      <c r="N107" s="55"/>
      <c r="O107" s="55"/>
      <c r="P107" s="55"/>
      <c r="Q107" s="55"/>
    </row>
    <row r="108" s="7" customFormat="true" ht="18" hidden="false" customHeight="false" outlineLevel="0" collapsed="false">
      <c r="A108" s="42" t="s">
        <v>140</v>
      </c>
      <c r="B108" s="43" t="s">
        <v>118</v>
      </c>
      <c r="C108" s="55" t="n">
        <v>20.4</v>
      </c>
      <c r="D108" s="55" t="n">
        <v>20.85</v>
      </c>
      <c r="E108" s="55" t="n">
        <v>20.9</v>
      </c>
      <c r="F108" s="55" t="n">
        <v>20.4</v>
      </c>
      <c r="G108" s="55" t="n">
        <v>20.85</v>
      </c>
      <c r="H108" s="55" t="n">
        <v>20.9</v>
      </c>
      <c r="I108" s="55" t="n">
        <v>20.4</v>
      </c>
      <c r="J108" s="55" t="n">
        <v>20.85</v>
      </c>
      <c r="K108" s="55" t="n">
        <v>20.9</v>
      </c>
      <c r="L108" s="55" t="n">
        <v>20.4</v>
      </c>
      <c r="M108" s="55" t="n">
        <v>20.85</v>
      </c>
      <c r="N108" s="55" t="n">
        <v>20.9</v>
      </c>
      <c r="O108" s="55" t="n">
        <v>20.4</v>
      </c>
      <c r="P108" s="55" t="n">
        <v>20.85</v>
      </c>
      <c r="Q108" s="55" t="n">
        <v>20.9</v>
      </c>
    </row>
    <row r="109" s="7" customFormat="true" ht="18" hidden="false" customHeight="false" outlineLevel="0" collapsed="false">
      <c r="A109" s="42" t="s">
        <v>141</v>
      </c>
      <c r="B109" s="43" t="s">
        <v>118</v>
      </c>
      <c r="C109" s="74"/>
      <c r="D109" s="74"/>
      <c r="E109" s="74"/>
      <c r="F109" s="74"/>
      <c r="G109" s="74"/>
      <c r="H109" s="74"/>
      <c r="I109" s="55"/>
      <c r="J109" s="55"/>
      <c r="K109" s="55"/>
      <c r="L109" s="55"/>
      <c r="M109" s="55"/>
      <c r="N109" s="55"/>
      <c r="O109" s="55"/>
      <c r="P109" s="55"/>
      <c r="Q109" s="55"/>
    </row>
    <row r="110" s="7" customFormat="true" ht="18" hidden="false" customHeight="false" outlineLevel="0" collapsed="false">
      <c r="A110" s="42" t="s">
        <v>142</v>
      </c>
      <c r="B110" s="43" t="s">
        <v>118</v>
      </c>
      <c r="C110" s="74"/>
      <c r="D110" s="74"/>
      <c r="E110" s="74"/>
      <c r="F110" s="74"/>
      <c r="G110" s="74"/>
      <c r="H110" s="74"/>
      <c r="I110" s="55"/>
      <c r="J110" s="55"/>
      <c r="K110" s="55"/>
      <c r="L110" s="55"/>
      <c r="M110" s="55"/>
      <c r="N110" s="55"/>
      <c r="O110" s="55"/>
      <c r="P110" s="55"/>
      <c r="Q110" s="55"/>
    </row>
    <row r="111" s="7" customFormat="true" ht="18" hidden="false" customHeight="false" outlineLevel="0" collapsed="false">
      <c r="A111" s="42" t="s">
        <v>143</v>
      </c>
      <c r="B111" s="43" t="s">
        <v>118</v>
      </c>
      <c r="C111" s="74"/>
      <c r="D111" s="74"/>
      <c r="E111" s="74"/>
      <c r="F111" s="74"/>
      <c r="G111" s="74"/>
      <c r="H111" s="74"/>
      <c r="I111" s="55"/>
      <c r="J111" s="55"/>
      <c r="K111" s="55"/>
      <c r="L111" s="55"/>
      <c r="M111" s="55"/>
      <c r="N111" s="55"/>
      <c r="O111" s="55"/>
      <c r="P111" s="55"/>
      <c r="Q111" s="55"/>
    </row>
    <row r="112" s="7" customFormat="true" ht="18" hidden="false" customHeight="false" outlineLevel="0" collapsed="false">
      <c r="A112" s="42" t="s">
        <v>144</v>
      </c>
      <c r="B112" s="43" t="s">
        <v>118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</row>
    <row r="113" s="14" customFormat="true" ht="18" hidden="false" customHeight="false" outlineLevel="0" collapsed="false">
      <c r="A113" s="21" t="s">
        <v>145</v>
      </c>
      <c r="B113" s="10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="14" customFormat="true" ht="18" hidden="false" customHeight="false" outlineLevel="0" collapsed="false">
      <c r="A114" s="76" t="s">
        <v>146</v>
      </c>
      <c r="B114" s="10" t="s">
        <v>89</v>
      </c>
      <c r="C114" s="17" t="n">
        <v>1138.46</v>
      </c>
      <c r="D114" s="17" t="n">
        <v>1293.75</v>
      </c>
      <c r="E114" s="17" t="n">
        <v>1379.78</v>
      </c>
      <c r="F114" s="17" t="n">
        <v>1138.46</v>
      </c>
      <c r="G114" s="17" t="n">
        <v>1293.75</v>
      </c>
      <c r="H114" s="17" t="n">
        <v>1379.78</v>
      </c>
      <c r="I114" s="17" t="n">
        <v>1138.46</v>
      </c>
      <c r="J114" s="17" t="n">
        <v>1293.75</v>
      </c>
      <c r="K114" s="17" t="n">
        <v>1379.78</v>
      </c>
      <c r="L114" s="17" t="n">
        <v>1138.46</v>
      </c>
      <c r="M114" s="17" t="n">
        <v>1293.75</v>
      </c>
      <c r="N114" s="17" t="n">
        <v>1379.78</v>
      </c>
      <c r="O114" s="17" t="n">
        <v>1138.46</v>
      </c>
      <c r="P114" s="17" t="n">
        <v>1293.75</v>
      </c>
      <c r="Q114" s="17" t="n">
        <v>1379.78</v>
      </c>
      <c r="R114" s="111"/>
      <c r="S114" s="111"/>
      <c r="T114" s="111"/>
    </row>
    <row r="115" s="14" customFormat="true" ht="18" hidden="false" customHeight="false" outlineLevel="0" collapsed="false">
      <c r="A115" s="76" t="s">
        <v>147</v>
      </c>
      <c r="B115" s="10" t="s">
        <v>148</v>
      </c>
      <c r="C115" s="17" t="n">
        <v>235.87</v>
      </c>
      <c r="D115" s="17" t="n">
        <v>279.77</v>
      </c>
      <c r="E115" s="17" t="n">
        <v>291.23</v>
      </c>
      <c r="F115" s="17" t="n">
        <v>235.87</v>
      </c>
      <c r="G115" s="17" t="n">
        <v>279.77</v>
      </c>
      <c r="H115" s="17" t="n">
        <v>291.23</v>
      </c>
      <c r="I115" s="17" t="n">
        <v>235.87</v>
      </c>
      <c r="J115" s="17" t="n">
        <v>279.77</v>
      </c>
      <c r="K115" s="17" t="n">
        <v>291.23</v>
      </c>
      <c r="L115" s="17" t="n">
        <v>235.87</v>
      </c>
      <c r="M115" s="17" t="n">
        <v>279.77</v>
      </c>
      <c r="N115" s="17" t="n">
        <v>291.23</v>
      </c>
      <c r="O115" s="17" t="n">
        <v>235.87</v>
      </c>
      <c r="P115" s="17" t="n">
        <v>279.77</v>
      </c>
      <c r="Q115" s="17" t="n">
        <v>291.23</v>
      </c>
      <c r="R115" s="111"/>
      <c r="S115" s="111"/>
      <c r="T115" s="111"/>
    </row>
    <row r="116" s="14" customFormat="true" ht="32.8" hidden="false" customHeight="false" outlineLevel="0" collapsed="false">
      <c r="A116" s="76" t="s">
        <v>149</v>
      </c>
      <c r="B116" s="10" t="s">
        <v>148</v>
      </c>
      <c r="C116" s="17" t="n">
        <v>199.86</v>
      </c>
      <c r="D116" s="17" t="n">
        <v>243.74</v>
      </c>
      <c r="E116" s="17" t="n">
        <v>255.18</v>
      </c>
      <c r="F116" s="17" t="n">
        <v>199.86</v>
      </c>
      <c r="G116" s="17" t="n">
        <v>243.74</v>
      </c>
      <c r="H116" s="17" t="n">
        <v>255.18</v>
      </c>
      <c r="I116" s="17" t="n">
        <v>199.86</v>
      </c>
      <c r="J116" s="17" t="n">
        <v>243.74</v>
      </c>
      <c r="K116" s="17" t="n">
        <v>255.18</v>
      </c>
      <c r="L116" s="17" t="n">
        <v>199.86</v>
      </c>
      <c r="M116" s="17" t="n">
        <v>243.74</v>
      </c>
      <c r="N116" s="17" t="n">
        <v>255.18</v>
      </c>
      <c r="O116" s="17" t="n">
        <v>199.86</v>
      </c>
      <c r="P116" s="17" t="n">
        <v>243.74</v>
      </c>
      <c r="Q116" s="17" t="n">
        <v>255.18</v>
      </c>
      <c r="R116" s="111"/>
      <c r="S116" s="111"/>
      <c r="T116" s="111"/>
    </row>
    <row r="117" s="14" customFormat="true" ht="18" hidden="false" customHeight="false" outlineLevel="0" collapsed="false">
      <c r="A117" s="79" t="s">
        <v>150</v>
      </c>
      <c r="B117" s="10" t="s">
        <v>148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11"/>
      <c r="S117" s="111"/>
      <c r="T117" s="111"/>
    </row>
    <row r="118" s="14" customFormat="true" ht="18" hidden="false" customHeight="false" outlineLevel="0" collapsed="false">
      <c r="A118" s="79" t="s">
        <v>151</v>
      </c>
      <c r="B118" s="10" t="s">
        <v>148</v>
      </c>
      <c r="C118" s="17" t="n">
        <v>110.21</v>
      </c>
      <c r="D118" s="17" t="n">
        <v>111.09</v>
      </c>
      <c r="E118" s="17" t="n">
        <v>111.98</v>
      </c>
      <c r="F118" s="17" t="n">
        <v>110.21</v>
      </c>
      <c r="G118" s="17" t="n">
        <v>111.09</v>
      </c>
      <c r="H118" s="17" t="n">
        <v>111.98</v>
      </c>
      <c r="I118" s="17" t="n">
        <v>110.21</v>
      </c>
      <c r="J118" s="17" t="n">
        <v>111.09</v>
      </c>
      <c r="K118" s="17" t="n">
        <v>111.98</v>
      </c>
      <c r="L118" s="17" t="n">
        <v>110.21</v>
      </c>
      <c r="M118" s="17" t="n">
        <v>111.09</v>
      </c>
      <c r="N118" s="17" t="n">
        <v>111.98</v>
      </c>
      <c r="O118" s="17" t="n">
        <v>110.21</v>
      </c>
      <c r="P118" s="17" t="n">
        <v>111.09</v>
      </c>
      <c r="Q118" s="17" t="n">
        <v>111.98</v>
      </c>
      <c r="R118" s="111"/>
      <c r="S118" s="111"/>
      <c r="T118" s="111"/>
    </row>
    <row r="119" s="14" customFormat="true" ht="18" hidden="false" customHeight="false" outlineLevel="0" collapsed="false">
      <c r="A119" s="79" t="s">
        <v>152</v>
      </c>
      <c r="B119" s="10" t="s">
        <v>148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11"/>
      <c r="S119" s="111"/>
      <c r="T119" s="111"/>
    </row>
    <row r="120" s="14" customFormat="true" ht="18" hidden="false" customHeight="false" outlineLevel="0" collapsed="false">
      <c r="A120" s="79" t="s">
        <v>153</v>
      </c>
      <c r="B120" s="10" t="s">
        <v>148</v>
      </c>
      <c r="C120" s="17" t="n">
        <v>17.88</v>
      </c>
      <c r="D120" s="17" t="n">
        <v>18.11</v>
      </c>
      <c r="E120" s="17" t="n">
        <v>18.31</v>
      </c>
      <c r="F120" s="17" t="n">
        <v>17.88</v>
      </c>
      <c r="G120" s="17" t="n">
        <v>18.11</v>
      </c>
      <c r="H120" s="17" t="n">
        <v>18.31</v>
      </c>
      <c r="I120" s="17" t="n">
        <v>17.88</v>
      </c>
      <c r="J120" s="17" t="n">
        <v>18.11</v>
      </c>
      <c r="K120" s="17" t="n">
        <v>18.31</v>
      </c>
      <c r="L120" s="17" t="n">
        <v>17.88</v>
      </c>
      <c r="M120" s="17" t="n">
        <v>18.11</v>
      </c>
      <c r="N120" s="17" t="n">
        <v>18.31</v>
      </c>
      <c r="O120" s="17" t="n">
        <v>17.88</v>
      </c>
      <c r="P120" s="17" t="n">
        <v>18.11</v>
      </c>
      <c r="Q120" s="17" t="n">
        <v>18.31</v>
      </c>
      <c r="R120" s="111"/>
      <c r="S120" s="111"/>
      <c r="T120" s="111"/>
    </row>
    <row r="121" s="14" customFormat="true" ht="32.8" hidden="false" customHeight="false" outlineLevel="0" collapsed="false">
      <c r="A121" s="79" t="s">
        <v>154</v>
      </c>
      <c r="B121" s="10" t="s">
        <v>148</v>
      </c>
      <c r="C121" s="17" t="n">
        <v>6.41</v>
      </c>
      <c r="D121" s="17" t="n">
        <v>6.69</v>
      </c>
      <c r="E121" s="17" t="n">
        <v>6.97</v>
      </c>
      <c r="F121" s="17" t="n">
        <v>6.41</v>
      </c>
      <c r="G121" s="17" t="n">
        <v>6.69</v>
      </c>
      <c r="H121" s="17" t="n">
        <v>6.97</v>
      </c>
      <c r="I121" s="17" t="n">
        <v>6.41</v>
      </c>
      <c r="J121" s="17" t="n">
        <v>6.69</v>
      </c>
      <c r="K121" s="17" t="n">
        <v>6.97</v>
      </c>
      <c r="L121" s="17" t="n">
        <v>6.41</v>
      </c>
      <c r="M121" s="17" t="n">
        <v>6.69</v>
      </c>
      <c r="N121" s="17" t="n">
        <v>6.97</v>
      </c>
      <c r="O121" s="17" t="n">
        <v>6.41</v>
      </c>
      <c r="P121" s="17" t="n">
        <v>6.69</v>
      </c>
      <c r="Q121" s="17" t="n">
        <v>6.97</v>
      </c>
      <c r="R121" s="111"/>
      <c r="S121" s="111"/>
      <c r="T121" s="111"/>
    </row>
    <row r="122" s="14" customFormat="true" ht="18" hidden="false" customHeight="false" outlineLevel="0" collapsed="false">
      <c r="A122" s="79" t="s">
        <v>155</v>
      </c>
      <c r="B122" s="10" t="s">
        <v>148</v>
      </c>
      <c r="C122" s="17" t="n">
        <v>6.38</v>
      </c>
      <c r="D122" s="17" t="n">
        <v>6.5</v>
      </c>
      <c r="E122" s="17" t="n">
        <v>6.72</v>
      </c>
      <c r="F122" s="17" t="n">
        <v>6.38</v>
      </c>
      <c r="G122" s="17" t="n">
        <v>6.5</v>
      </c>
      <c r="H122" s="17" t="n">
        <v>6.72</v>
      </c>
      <c r="I122" s="17" t="n">
        <v>6.38</v>
      </c>
      <c r="J122" s="17" t="n">
        <v>6.5</v>
      </c>
      <c r="K122" s="17" t="n">
        <v>6.72</v>
      </c>
      <c r="L122" s="17" t="n">
        <v>6.38</v>
      </c>
      <c r="M122" s="17" t="n">
        <v>6.5</v>
      </c>
      <c r="N122" s="17" t="n">
        <v>6.72</v>
      </c>
      <c r="O122" s="17" t="n">
        <v>6.38</v>
      </c>
      <c r="P122" s="17" t="n">
        <v>6.5</v>
      </c>
      <c r="Q122" s="17" t="n">
        <v>6.72</v>
      </c>
      <c r="R122" s="111"/>
      <c r="S122" s="111"/>
      <c r="T122" s="111"/>
    </row>
    <row r="123" s="14" customFormat="true" ht="18" hidden="false" customHeight="false" outlineLevel="0" collapsed="false">
      <c r="A123" s="79" t="s">
        <v>156</v>
      </c>
      <c r="B123" s="10" t="s">
        <v>148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11"/>
      <c r="S123" s="111"/>
      <c r="T123" s="111"/>
    </row>
    <row r="124" s="14" customFormat="true" ht="18" hidden="false" customHeight="false" outlineLevel="0" collapsed="false">
      <c r="A124" s="79" t="s">
        <v>157</v>
      </c>
      <c r="B124" s="10" t="s">
        <v>148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11"/>
      <c r="S124" s="111"/>
      <c r="T124" s="111"/>
    </row>
    <row r="125" s="14" customFormat="true" ht="18" hidden="false" customHeight="false" outlineLevel="0" collapsed="false">
      <c r="A125" s="79" t="s">
        <v>158</v>
      </c>
      <c r="B125" s="10" t="s">
        <v>148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11"/>
      <c r="S125" s="111"/>
      <c r="T125" s="111"/>
    </row>
    <row r="126" s="14" customFormat="true" ht="18" hidden="false" customHeight="false" outlineLevel="0" collapsed="false">
      <c r="A126" s="79" t="s">
        <v>159</v>
      </c>
      <c r="B126" s="10" t="s">
        <v>148</v>
      </c>
      <c r="C126" s="17" t="n">
        <v>32</v>
      </c>
      <c r="D126" s="17" t="n">
        <v>32.31</v>
      </c>
      <c r="E126" s="17" t="n">
        <v>32.61</v>
      </c>
      <c r="F126" s="17" t="n">
        <v>32</v>
      </c>
      <c r="G126" s="17" t="n">
        <v>32.31</v>
      </c>
      <c r="H126" s="17" t="n">
        <v>32.61</v>
      </c>
      <c r="I126" s="17" t="n">
        <v>32</v>
      </c>
      <c r="J126" s="17" t="n">
        <v>32.31</v>
      </c>
      <c r="K126" s="17" t="n">
        <v>32.61</v>
      </c>
      <c r="L126" s="17" t="n">
        <v>32</v>
      </c>
      <c r="M126" s="17" t="n">
        <v>32.31</v>
      </c>
      <c r="N126" s="17" t="n">
        <v>32.61</v>
      </c>
      <c r="O126" s="17" t="n">
        <v>32</v>
      </c>
      <c r="P126" s="17" t="n">
        <v>32.31</v>
      </c>
      <c r="Q126" s="17" t="n">
        <v>32.61</v>
      </c>
      <c r="R126" s="111"/>
      <c r="S126" s="111"/>
      <c r="T126" s="111"/>
    </row>
    <row r="127" s="14" customFormat="true" ht="18" hidden="false" customHeight="false" outlineLevel="0" collapsed="false">
      <c r="A127" s="76" t="s">
        <v>160</v>
      </c>
      <c r="B127" s="10" t="s">
        <v>148</v>
      </c>
      <c r="C127" s="17" t="n">
        <v>36.01</v>
      </c>
      <c r="D127" s="17" t="n">
        <v>36.03</v>
      </c>
      <c r="E127" s="17" t="n">
        <v>36.05</v>
      </c>
      <c r="F127" s="17" t="n">
        <v>36.01</v>
      </c>
      <c r="G127" s="17" t="n">
        <v>36.03</v>
      </c>
      <c r="H127" s="17" t="n">
        <v>36.05</v>
      </c>
      <c r="I127" s="17" t="n">
        <v>36.01</v>
      </c>
      <c r="J127" s="17" t="n">
        <v>36.03</v>
      </c>
      <c r="K127" s="17" t="n">
        <v>36.05</v>
      </c>
      <c r="L127" s="17" t="n">
        <v>36.01</v>
      </c>
      <c r="M127" s="17" t="n">
        <v>36.03</v>
      </c>
      <c r="N127" s="17" t="n">
        <v>36.05</v>
      </c>
      <c r="O127" s="17" t="n">
        <v>36.01</v>
      </c>
      <c r="P127" s="17" t="n">
        <v>36.03</v>
      </c>
      <c r="Q127" s="17" t="n">
        <v>36.05</v>
      </c>
      <c r="R127" s="111"/>
      <c r="S127" s="111"/>
      <c r="T127" s="111"/>
    </row>
    <row r="128" s="14" customFormat="true" ht="18" hidden="false" customHeight="false" outlineLevel="0" collapsed="false">
      <c r="A128" s="76" t="s">
        <v>161</v>
      </c>
      <c r="B128" s="10" t="s">
        <v>148</v>
      </c>
      <c r="C128" s="17" t="n">
        <v>1022.46</v>
      </c>
      <c r="D128" s="17" t="n">
        <v>1043.32</v>
      </c>
      <c r="E128" s="17" t="n">
        <v>1063.36</v>
      </c>
      <c r="F128" s="17" t="n">
        <v>1022.46</v>
      </c>
      <c r="G128" s="17" t="n">
        <v>1043.32</v>
      </c>
      <c r="H128" s="17" t="n">
        <v>1063.36</v>
      </c>
      <c r="I128" s="17" t="n">
        <v>1022.46</v>
      </c>
      <c r="J128" s="17" t="n">
        <v>1043.32</v>
      </c>
      <c r="K128" s="17" t="n">
        <v>1063.36</v>
      </c>
      <c r="L128" s="17" t="n">
        <v>1022.46</v>
      </c>
      <c r="M128" s="17" t="n">
        <v>1043.32</v>
      </c>
      <c r="N128" s="17" t="n">
        <v>1063.36</v>
      </c>
      <c r="O128" s="17" t="n">
        <v>1022.46</v>
      </c>
      <c r="P128" s="17" t="n">
        <v>1043.32</v>
      </c>
      <c r="Q128" s="17" t="n">
        <v>1063.36</v>
      </c>
      <c r="R128" s="111"/>
      <c r="S128" s="111"/>
      <c r="T128" s="111"/>
    </row>
    <row r="129" s="14" customFormat="true" ht="18" hidden="false" customHeight="false" outlineLevel="0" collapsed="false">
      <c r="A129" s="9" t="s">
        <v>162</v>
      </c>
      <c r="B129" s="10" t="s">
        <v>148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11"/>
      <c r="S129" s="111"/>
      <c r="T129" s="111"/>
    </row>
    <row r="130" s="14" customFormat="true" ht="18" hidden="false" customHeight="false" outlineLevel="0" collapsed="false">
      <c r="A130" s="9" t="s">
        <v>163</v>
      </c>
      <c r="B130" s="10" t="s">
        <v>148</v>
      </c>
      <c r="C130" s="82" t="n">
        <v>33.18</v>
      </c>
      <c r="D130" s="82" t="n">
        <v>33.26</v>
      </c>
      <c r="E130" s="82" t="n">
        <v>37.34</v>
      </c>
      <c r="F130" s="82" t="n">
        <v>33.18</v>
      </c>
      <c r="G130" s="82" t="n">
        <v>33.26</v>
      </c>
      <c r="H130" s="82" t="n">
        <v>37.34</v>
      </c>
      <c r="I130" s="82" t="n">
        <v>33.18</v>
      </c>
      <c r="J130" s="82" t="n">
        <v>33.26</v>
      </c>
      <c r="K130" s="82" t="n">
        <v>37.34</v>
      </c>
      <c r="L130" s="82" t="n">
        <v>33.18</v>
      </c>
      <c r="M130" s="82" t="n">
        <v>33.26</v>
      </c>
      <c r="N130" s="82" t="n">
        <v>37.34</v>
      </c>
      <c r="O130" s="82" t="n">
        <v>33.18</v>
      </c>
      <c r="P130" s="82" t="n">
        <v>33.26</v>
      </c>
      <c r="Q130" s="82" t="n">
        <v>37.34</v>
      </c>
      <c r="R130" s="112"/>
      <c r="S130" s="112"/>
      <c r="T130" s="112"/>
    </row>
    <row r="131" s="14" customFormat="true" ht="18" hidden="false" customHeight="false" outlineLevel="0" collapsed="false">
      <c r="A131" s="9" t="s">
        <v>164</v>
      </c>
      <c r="B131" s="10" t="s">
        <v>148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11"/>
      <c r="S131" s="111"/>
      <c r="T131" s="111"/>
    </row>
    <row r="132" s="14" customFormat="true" ht="32.8" hidden="false" customHeight="false" outlineLevel="0" collapsed="false">
      <c r="A132" s="9" t="s">
        <v>165</v>
      </c>
      <c r="B132" s="10" t="s">
        <v>148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11"/>
      <c r="S132" s="111"/>
      <c r="T132" s="111"/>
    </row>
    <row r="133" s="14" customFormat="true" ht="32.8" hidden="false" customHeight="false" outlineLevel="0" collapsed="false">
      <c r="A133" s="83" t="s">
        <v>166</v>
      </c>
      <c r="B133" s="10" t="s">
        <v>148</v>
      </c>
      <c r="C133" s="108" t="n">
        <f aca="false">SUM(C134:C145)</f>
        <v>1138.46</v>
      </c>
      <c r="D133" s="108" t="n">
        <f aca="false">SUM(D134:D146)</f>
        <v>1293.75</v>
      </c>
      <c r="E133" s="108" t="n">
        <f aca="false">SUM(E134:E146)</f>
        <v>1379.78</v>
      </c>
      <c r="F133" s="108" t="n">
        <f aca="false">SUM(F134:F145)</f>
        <v>1138.46</v>
      </c>
      <c r="G133" s="108" t="n">
        <f aca="false">SUM(G134:G146)</f>
        <v>1293.75</v>
      </c>
      <c r="H133" s="108" t="n">
        <f aca="false">SUM(H134:H146)</f>
        <v>1379.78</v>
      </c>
      <c r="I133" s="108" t="n">
        <f aca="false">SUM(I134:I145)</f>
        <v>1138.46</v>
      </c>
      <c r="J133" s="108" t="n">
        <f aca="false">SUM(J134:J146)</f>
        <v>1293.75</v>
      </c>
      <c r="K133" s="108" t="n">
        <f aca="false">SUM(K134:K146)</f>
        <v>1379.78</v>
      </c>
      <c r="L133" s="108" t="n">
        <f aca="false">SUM(L134:L146)</f>
        <v>1138.46</v>
      </c>
      <c r="M133" s="108" t="n">
        <f aca="false">SUM(M134:M146)</f>
        <v>1293.75</v>
      </c>
      <c r="N133" s="108" t="n">
        <f aca="false">SUM(N134:N146)</f>
        <v>1379.78</v>
      </c>
      <c r="O133" s="108" t="n">
        <f aca="false">SUM(O134:O145)</f>
        <v>1138.46</v>
      </c>
      <c r="P133" s="108" t="n">
        <f aca="false">SUM(P134:P146)</f>
        <v>1293.75</v>
      </c>
      <c r="Q133" s="108" t="n">
        <f aca="false">SUM(Q134:Q146)</f>
        <v>1379.78</v>
      </c>
      <c r="R133" s="113"/>
      <c r="S133" s="113"/>
      <c r="T133" s="113"/>
    </row>
    <row r="134" s="14" customFormat="true" ht="18" hidden="false" customHeight="false" outlineLevel="0" collapsed="false">
      <c r="A134" s="79" t="s">
        <v>167</v>
      </c>
      <c r="B134" s="10" t="s">
        <v>148</v>
      </c>
      <c r="C134" s="17" t="n">
        <v>173.03</v>
      </c>
      <c r="D134" s="17" t="n">
        <v>195.85</v>
      </c>
      <c r="E134" s="17" t="n">
        <v>202.48</v>
      </c>
      <c r="F134" s="17" t="n">
        <v>173.03</v>
      </c>
      <c r="G134" s="17" t="n">
        <v>195.85</v>
      </c>
      <c r="H134" s="17" t="n">
        <v>208.78</v>
      </c>
      <c r="I134" s="17" t="n">
        <v>173.03</v>
      </c>
      <c r="J134" s="17" t="n">
        <v>195.85</v>
      </c>
      <c r="K134" s="17" t="n">
        <v>202.48</v>
      </c>
      <c r="L134" s="17" t="n">
        <v>173.03</v>
      </c>
      <c r="M134" s="17" t="n">
        <v>195.85</v>
      </c>
      <c r="N134" s="17" t="n">
        <v>202.48</v>
      </c>
      <c r="O134" s="17" t="n">
        <v>173.03</v>
      </c>
      <c r="P134" s="17" t="n">
        <v>195.85</v>
      </c>
      <c r="Q134" s="17" t="n">
        <v>202.48</v>
      </c>
      <c r="R134" s="111"/>
      <c r="S134" s="111"/>
      <c r="T134" s="111"/>
    </row>
    <row r="135" s="14" customFormat="true" ht="18" hidden="false" customHeight="false" outlineLevel="0" collapsed="false">
      <c r="A135" s="79" t="s">
        <v>168</v>
      </c>
      <c r="B135" s="10" t="s">
        <v>148</v>
      </c>
      <c r="C135" s="17" t="n">
        <v>1.35</v>
      </c>
      <c r="D135" s="17" t="n">
        <v>1.36</v>
      </c>
      <c r="E135" s="17" t="n">
        <v>1.37</v>
      </c>
      <c r="F135" s="17" t="n">
        <v>1.35</v>
      </c>
      <c r="G135" s="17" t="n">
        <v>1.36</v>
      </c>
      <c r="H135" s="17" t="n">
        <v>1.5</v>
      </c>
      <c r="I135" s="17" t="n">
        <v>1.35</v>
      </c>
      <c r="J135" s="17" t="n">
        <v>1.36</v>
      </c>
      <c r="K135" s="17" t="n">
        <v>1.37</v>
      </c>
      <c r="L135" s="17" t="n">
        <v>1.35</v>
      </c>
      <c r="M135" s="17" t="n">
        <v>1.36</v>
      </c>
      <c r="N135" s="17" t="n">
        <v>1.37</v>
      </c>
      <c r="O135" s="17" t="n">
        <v>1.35</v>
      </c>
      <c r="P135" s="17" t="n">
        <v>1.36</v>
      </c>
      <c r="Q135" s="17" t="n">
        <v>1.37</v>
      </c>
      <c r="R135" s="111"/>
      <c r="S135" s="111"/>
      <c r="T135" s="111"/>
    </row>
    <row r="136" s="14" customFormat="true" ht="32.8" hidden="false" customHeight="false" outlineLevel="0" collapsed="false">
      <c r="A136" s="79" t="s">
        <v>169</v>
      </c>
      <c r="B136" s="10" t="s">
        <v>148</v>
      </c>
      <c r="C136" s="17" t="n">
        <v>8.62</v>
      </c>
      <c r="D136" s="17" t="n">
        <v>9.82</v>
      </c>
      <c r="E136" s="17" t="n">
        <v>11.15</v>
      </c>
      <c r="F136" s="17" t="n">
        <v>8.62</v>
      </c>
      <c r="G136" s="17" t="n">
        <v>9.82</v>
      </c>
      <c r="H136" s="17" t="n">
        <v>10.47</v>
      </c>
      <c r="I136" s="17" t="n">
        <v>8.62</v>
      </c>
      <c r="J136" s="17" t="n">
        <v>9.82</v>
      </c>
      <c r="K136" s="17" t="n">
        <v>11.15</v>
      </c>
      <c r="L136" s="17" t="n">
        <v>8.62</v>
      </c>
      <c r="M136" s="17" t="n">
        <v>9.82</v>
      </c>
      <c r="N136" s="17" t="n">
        <v>11.15</v>
      </c>
      <c r="O136" s="17" t="n">
        <v>8.62</v>
      </c>
      <c r="P136" s="17" t="n">
        <v>9.82</v>
      </c>
      <c r="Q136" s="17" t="n">
        <v>11.15</v>
      </c>
      <c r="R136" s="111"/>
      <c r="S136" s="111"/>
      <c r="T136" s="111"/>
    </row>
    <row r="137" s="14" customFormat="true" ht="18" hidden="false" customHeight="false" outlineLevel="0" collapsed="false">
      <c r="A137" s="79" t="s">
        <v>170</v>
      </c>
      <c r="B137" s="10" t="s">
        <v>148</v>
      </c>
      <c r="C137" s="17" t="n">
        <v>18.12</v>
      </c>
      <c r="D137" s="17" t="n">
        <v>20.37</v>
      </c>
      <c r="E137" s="17" t="n">
        <v>23.4</v>
      </c>
      <c r="F137" s="17" t="n">
        <v>18.12</v>
      </c>
      <c r="G137" s="17" t="n">
        <v>20.37</v>
      </c>
      <c r="H137" s="17" t="n">
        <v>21.71</v>
      </c>
      <c r="I137" s="17" t="n">
        <v>18.12</v>
      </c>
      <c r="J137" s="17" t="n">
        <v>20.37</v>
      </c>
      <c r="K137" s="17" t="n">
        <v>23.4</v>
      </c>
      <c r="L137" s="17" t="n">
        <v>18.12</v>
      </c>
      <c r="M137" s="17" t="n">
        <v>20.37</v>
      </c>
      <c r="N137" s="17" t="n">
        <v>23.4</v>
      </c>
      <c r="O137" s="17" t="n">
        <v>18.12</v>
      </c>
      <c r="P137" s="17" t="n">
        <v>20.37</v>
      </c>
      <c r="Q137" s="17" t="n">
        <v>23.4</v>
      </c>
      <c r="R137" s="111"/>
      <c r="S137" s="111"/>
      <c r="T137" s="111"/>
    </row>
    <row r="138" s="14" customFormat="true" ht="18" hidden="false" customHeight="false" outlineLevel="0" collapsed="false">
      <c r="A138" s="79" t="s">
        <v>171</v>
      </c>
      <c r="B138" s="10" t="s">
        <v>148</v>
      </c>
      <c r="C138" s="17" t="n">
        <v>15.93</v>
      </c>
      <c r="D138" s="17" t="n">
        <v>18.12</v>
      </c>
      <c r="E138" s="17" t="n">
        <v>20.51</v>
      </c>
      <c r="F138" s="17" t="n">
        <v>15.93</v>
      </c>
      <c r="G138" s="17" t="n">
        <v>18.12</v>
      </c>
      <c r="H138" s="17" t="n">
        <v>19.33</v>
      </c>
      <c r="I138" s="17" t="n">
        <v>15.93</v>
      </c>
      <c r="J138" s="17" t="n">
        <v>18.12</v>
      </c>
      <c r="K138" s="17" t="n">
        <v>20.51</v>
      </c>
      <c r="L138" s="17" t="n">
        <v>15.93</v>
      </c>
      <c r="M138" s="17" t="n">
        <v>18.12</v>
      </c>
      <c r="N138" s="17" t="n">
        <v>20.51</v>
      </c>
      <c r="O138" s="17" t="n">
        <v>15.93</v>
      </c>
      <c r="P138" s="17" t="n">
        <v>18.12</v>
      </c>
      <c r="Q138" s="17" t="n">
        <v>20.51</v>
      </c>
      <c r="R138" s="111"/>
      <c r="S138" s="111"/>
      <c r="T138" s="111"/>
    </row>
    <row r="139" s="14" customFormat="true" ht="18" hidden="false" customHeight="false" outlineLevel="0" collapsed="false">
      <c r="A139" s="79" t="s">
        <v>172</v>
      </c>
      <c r="B139" s="10" t="s">
        <v>148</v>
      </c>
      <c r="C139" s="17" t="n">
        <v>0</v>
      </c>
      <c r="D139" s="17" t="n">
        <v>0</v>
      </c>
      <c r="E139" s="17" t="n">
        <v>0</v>
      </c>
      <c r="F139" s="17" t="n">
        <v>0</v>
      </c>
      <c r="G139" s="17" t="n">
        <v>0</v>
      </c>
      <c r="H139" s="17" t="n">
        <v>0</v>
      </c>
      <c r="I139" s="17" t="n">
        <v>0</v>
      </c>
      <c r="J139" s="17" t="n">
        <v>0</v>
      </c>
      <c r="K139" s="17" t="n">
        <v>0</v>
      </c>
      <c r="L139" s="17" t="n">
        <v>0</v>
      </c>
      <c r="M139" s="17" t="n">
        <v>0</v>
      </c>
      <c r="N139" s="17" t="n">
        <v>0</v>
      </c>
      <c r="O139" s="17" t="n">
        <v>0</v>
      </c>
      <c r="P139" s="17" t="n">
        <v>0</v>
      </c>
      <c r="Q139" s="17" t="n">
        <v>0</v>
      </c>
      <c r="R139" s="111"/>
      <c r="S139" s="111"/>
      <c r="T139" s="111"/>
    </row>
    <row r="140" s="14" customFormat="true" ht="18" hidden="false" customHeight="false" outlineLevel="0" collapsed="false">
      <c r="A140" s="79" t="s">
        <v>173</v>
      </c>
      <c r="B140" s="10" t="s">
        <v>148</v>
      </c>
      <c r="C140" s="17" t="n">
        <v>627.53</v>
      </c>
      <c r="D140" s="17" t="n">
        <v>713.92</v>
      </c>
      <c r="E140" s="17" t="n">
        <v>752.45</v>
      </c>
      <c r="F140" s="17" t="n">
        <v>627.53</v>
      </c>
      <c r="G140" s="17" t="n">
        <v>713.92</v>
      </c>
      <c r="H140" s="17" t="n">
        <v>761.29</v>
      </c>
      <c r="I140" s="17" t="n">
        <v>627.53</v>
      </c>
      <c r="J140" s="17" t="n">
        <v>713.92</v>
      </c>
      <c r="K140" s="17" t="n">
        <v>752.45</v>
      </c>
      <c r="L140" s="17" t="n">
        <v>627.53</v>
      </c>
      <c r="M140" s="17" t="n">
        <v>713.92</v>
      </c>
      <c r="N140" s="17" t="n">
        <v>752.45</v>
      </c>
      <c r="O140" s="17" t="n">
        <v>627.53</v>
      </c>
      <c r="P140" s="17" t="n">
        <v>713.92</v>
      </c>
      <c r="Q140" s="17" t="n">
        <v>752.45</v>
      </c>
      <c r="R140" s="111"/>
      <c r="S140" s="111"/>
      <c r="T140" s="111"/>
    </row>
    <row r="141" s="14" customFormat="true" ht="18" hidden="false" customHeight="false" outlineLevel="0" collapsed="false">
      <c r="A141" s="79" t="s">
        <v>174</v>
      </c>
      <c r="B141" s="10" t="s">
        <v>148</v>
      </c>
      <c r="C141" s="17" t="n">
        <v>148.97</v>
      </c>
      <c r="D141" s="17" t="n">
        <v>169.45</v>
      </c>
      <c r="E141" s="17" t="n">
        <v>181.81</v>
      </c>
      <c r="F141" s="17" t="n">
        <v>148.97</v>
      </c>
      <c r="G141" s="17" t="n">
        <v>169.45</v>
      </c>
      <c r="H141" s="17" t="n">
        <v>180.8</v>
      </c>
      <c r="I141" s="17" t="n">
        <v>148.97</v>
      </c>
      <c r="J141" s="17" t="n">
        <v>169.45</v>
      </c>
      <c r="K141" s="17" t="n">
        <v>181.81</v>
      </c>
      <c r="L141" s="17" t="n">
        <v>148.97</v>
      </c>
      <c r="M141" s="17" t="n">
        <v>169.45</v>
      </c>
      <c r="N141" s="17" t="n">
        <v>181.81</v>
      </c>
      <c r="O141" s="17" t="n">
        <v>148.97</v>
      </c>
      <c r="P141" s="17" t="n">
        <v>169.45</v>
      </c>
      <c r="Q141" s="17" t="n">
        <v>181.81</v>
      </c>
      <c r="R141" s="111"/>
      <c r="S141" s="111"/>
      <c r="T141" s="111"/>
    </row>
    <row r="142" s="14" customFormat="true" ht="18" hidden="false" customHeight="false" outlineLevel="0" collapsed="false">
      <c r="A142" s="79" t="s">
        <v>175</v>
      </c>
      <c r="B142" s="10" t="s">
        <v>148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11"/>
      <c r="S142" s="111"/>
      <c r="T142" s="111"/>
    </row>
    <row r="143" s="14" customFormat="true" ht="18" hidden="false" customHeight="false" outlineLevel="0" collapsed="false">
      <c r="A143" s="79" t="s">
        <v>176</v>
      </c>
      <c r="B143" s="10" t="s">
        <v>148</v>
      </c>
      <c r="C143" s="17" t="n">
        <v>136.11</v>
      </c>
      <c r="D143" s="17" t="n">
        <v>154.85</v>
      </c>
      <c r="E143" s="17" t="n">
        <v>175.29</v>
      </c>
      <c r="F143" s="17" t="n">
        <v>136.11</v>
      </c>
      <c r="G143" s="17" t="n">
        <v>154.85</v>
      </c>
      <c r="H143" s="17" t="n">
        <v>165.22</v>
      </c>
      <c r="I143" s="17" t="n">
        <v>136.11</v>
      </c>
      <c r="J143" s="17" t="n">
        <v>154.85</v>
      </c>
      <c r="K143" s="17" t="n">
        <v>175.29</v>
      </c>
      <c r="L143" s="17" t="n">
        <v>136.11</v>
      </c>
      <c r="M143" s="17" t="n">
        <v>154.85</v>
      </c>
      <c r="N143" s="17" t="n">
        <v>175.29</v>
      </c>
      <c r="O143" s="17" t="n">
        <v>136.11</v>
      </c>
      <c r="P143" s="17" t="n">
        <v>154.85</v>
      </c>
      <c r="Q143" s="17" t="n">
        <v>175.29</v>
      </c>
      <c r="R143" s="111"/>
      <c r="S143" s="111"/>
      <c r="T143" s="111"/>
    </row>
    <row r="144" s="14" customFormat="true" ht="18" hidden="false" customHeight="false" outlineLevel="0" collapsed="false">
      <c r="A144" s="79" t="s">
        <v>177</v>
      </c>
      <c r="B144" s="10" t="s">
        <v>148</v>
      </c>
      <c r="C144" s="17" t="n">
        <v>8.8</v>
      </c>
      <c r="D144" s="17" t="n">
        <v>10.01</v>
      </c>
      <c r="E144" s="17" t="n">
        <v>11.32</v>
      </c>
      <c r="F144" s="17" t="n">
        <v>8.8</v>
      </c>
      <c r="G144" s="17" t="n">
        <v>10.01</v>
      </c>
      <c r="H144" s="17" t="n">
        <v>10.68</v>
      </c>
      <c r="I144" s="17" t="n">
        <v>8.8</v>
      </c>
      <c r="J144" s="17" t="n">
        <v>10.01</v>
      </c>
      <c r="K144" s="17" t="n">
        <v>11.32</v>
      </c>
      <c r="L144" s="17" t="n">
        <v>8.8</v>
      </c>
      <c r="M144" s="17" t="n">
        <v>10.01</v>
      </c>
      <c r="N144" s="17" t="n">
        <v>11.32</v>
      </c>
      <c r="O144" s="17" t="n">
        <v>8.8</v>
      </c>
      <c r="P144" s="17" t="n">
        <v>10.01</v>
      </c>
      <c r="Q144" s="17" t="n">
        <v>11.32</v>
      </c>
      <c r="R144" s="111"/>
      <c r="S144" s="111"/>
      <c r="T144" s="111"/>
    </row>
    <row r="145" s="14" customFormat="true" ht="18" hidden="false" customHeight="false" outlineLevel="0" collapsed="false">
      <c r="A145" s="79" t="s">
        <v>178</v>
      </c>
      <c r="B145" s="10" t="s">
        <v>148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11"/>
      <c r="S145" s="111"/>
      <c r="T145" s="111"/>
    </row>
    <row r="146" s="14" customFormat="true" ht="32.8" hidden="false" customHeight="false" outlineLevel="0" collapsed="false">
      <c r="A146" s="79" t="s">
        <v>179</v>
      </c>
      <c r="B146" s="10" t="s">
        <v>148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11"/>
      <c r="S146" s="111"/>
      <c r="T146" s="111"/>
    </row>
    <row r="147" s="14" customFormat="true" ht="32.8" hidden="false" customHeight="false" outlineLevel="0" collapsed="false">
      <c r="A147" s="76" t="s">
        <v>180</v>
      </c>
      <c r="B147" s="10" t="s">
        <v>148</v>
      </c>
      <c r="C147" s="114" t="n">
        <f aca="false">SUM(C114-C133)</f>
        <v>0</v>
      </c>
      <c r="D147" s="114" t="n">
        <f aca="false">SUM(D114-D133)</f>
        <v>0</v>
      </c>
      <c r="E147" s="114" t="n">
        <f aca="false">SUM(E114-E133)</f>
        <v>0</v>
      </c>
      <c r="F147" s="114" t="n">
        <f aca="false">SUM(F114-F133)</f>
        <v>0</v>
      </c>
      <c r="G147" s="114" t="n">
        <f aca="false">SUM(G114-G133)</f>
        <v>0</v>
      </c>
      <c r="H147" s="114" t="n">
        <f aca="false">SUM(H114-H133)</f>
        <v>0</v>
      </c>
      <c r="I147" s="114" t="n">
        <f aca="false">SUM(I114-I133)</f>
        <v>0</v>
      </c>
      <c r="J147" s="114" t="n">
        <f aca="false">SUM(J114-J133)</f>
        <v>0</v>
      </c>
      <c r="K147" s="114" t="n">
        <f aca="false">SUM(K114-K133)</f>
        <v>0</v>
      </c>
      <c r="L147" s="114" t="n">
        <f aca="false">SUM(L114-L133)</f>
        <v>0</v>
      </c>
      <c r="M147" s="114" t="n">
        <f aca="false">SUM(M114-M133)</f>
        <v>0</v>
      </c>
      <c r="N147" s="114" t="n">
        <f aca="false">SUM(N114-N133)</f>
        <v>0</v>
      </c>
      <c r="O147" s="114" t="n">
        <f aca="false">SUM(O114-O133)</f>
        <v>0</v>
      </c>
      <c r="P147" s="114" t="n">
        <f aca="false">SUM(P114-P133)</f>
        <v>0</v>
      </c>
      <c r="Q147" s="114" t="n">
        <f aca="false">SUM(Q114-Q133)</f>
        <v>0</v>
      </c>
      <c r="R147" s="115"/>
      <c r="S147" s="115"/>
      <c r="T147" s="116"/>
    </row>
    <row r="148" s="14" customFormat="true" ht="18" hidden="false" customHeight="false" outlineLevel="0" collapsed="false">
      <c r="A148" s="76" t="s">
        <v>181</v>
      </c>
      <c r="B148" s="10" t="s">
        <v>148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="14" customFormat="true" ht="18" hidden="false" customHeight="false" outlineLevel="0" collapsed="false">
      <c r="A149" s="21" t="s">
        <v>182</v>
      </c>
      <c r="B149" s="10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="14" customFormat="true" ht="18" hidden="false" customHeight="false" outlineLevel="0" collapsed="false">
      <c r="A150" s="79" t="s">
        <v>183</v>
      </c>
      <c r="B150" s="10" t="s">
        <v>126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="14" customFormat="true" ht="18" hidden="false" customHeight="false" outlineLevel="0" collapsed="false">
      <c r="A151" s="79" t="s">
        <v>184</v>
      </c>
      <c r="B151" s="10" t="s">
        <v>126</v>
      </c>
      <c r="C151" s="117" t="n">
        <f aca="false">C152+C154</f>
        <v>13.864</v>
      </c>
      <c r="D151" s="117" t="n">
        <f aca="false">D152+D154</f>
        <v>13.884</v>
      </c>
      <c r="E151" s="117" t="n">
        <f aca="false">E152+E154</f>
        <v>13.894</v>
      </c>
      <c r="F151" s="117" t="n">
        <f aca="false">F152+F154</f>
        <v>13.844</v>
      </c>
      <c r="G151" s="117" t="n">
        <f aca="false">G152+G154</f>
        <v>13.864</v>
      </c>
      <c r="H151" s="117" t="n">
        <f aca="false">H152+H154</f>
        <v>13.884</v>
      </c>
      <c r="I151" s="117" t="n">
        <f aca="false">I152+I154</f>
        <v>13.844</v>
      </c>
      <c r="J151" s="117" t="n">
        <f aca="false">J152+J154</f>
        <v>13.864</v>
      </c>
      <c r="K151" s="118" t="n">
        <f aca="false">K152+K154</f>
        <v>13.884</v>
      </c>
      <c r="L151" s="117" t="n">
        <f aca="false">L152+L154</f>
        <v>13.844</v>
      </c>
      <c r="M151" s="117" t="n">
        <f aca="false">M152+M154</f>
        <v>13.854</v>
      </c>
      <c r="N151" s="117" t="n">
        <f aca="false">N152+N154</f>
        <v>13.874</v>
      </c>
      <c r="O151" s="117" t="n">
        <f aca="false">O152+O154</f>
        <v>13.834</v>
      </c>
      <c r="P151" s="117" t="n">
        <f aca="false">P152+P154</f>
        <v>13.844</v>
      </c>
      <c r="Q151" s="117" t="n">
        <f aca="false">Q152+Q154</f>
        <v>13.854</v>
      </c>
    </row>
    <row r="152" s="14" customFormat="true" ht="32.8" hidden="false" customHeight="false" outlineLevel="0" collapsed="false">
      <c r="A152" s="88" t="s">
        <v>185</v>
      </c>
      <c r="B152" s="10" t="s">
        <v>126</v>
      </c>
      <c r="C152" s="13" t="n">
        <v>11.92</v>
      </c>
      <c r="D152" s="13" t="n">
        <v>11.94</v>
      </c>
      <c r="E152" s="13" t="n">
        <v>11.95</v>
      </c>
      <c r="F152" s="13" t="n">
        <v>11.9</v>
      </c>
      <c r="G152" s="13" t="n">
        <v>11.92</v>
      </c>
      <c r="H152" s="13" t="n">
        <v>11.94</v>
      </c>
      <c r="I152" s="13" t="n">
        <v>11.9</v>
      </c>
      <c r="J152" s="13" t="n">
        <v>11.92</v>
      </c>
      <c r="K152" s="13" t="n">
        <v>11.94</v>
      </c>
      <c r="L152" s="13" t="n">
        <v>11.9</v>
      </c>
      <c r="M152" s="13" t="n">
        <v>11.91</v>
      </c>
      <c r="N152" s="13" t="n">
        <v>11.93</v>
      </c>
      <c r="O152" s="13" t="n">
        <v>11.89</v>
      </c>
      <c r="P152" s="13" t="n">
        <v>11.9</v>
      </c>
      <c r="Q152" s="13" t="n">
        <v>11.91</v>
      </c>
    </row>
    <row r="153" s="14" customFormat="true" ht="18" hidden="false" customHeight="false" outlineLevel="0" collapsed="false">
      <c r="A153" s="88" t="s">
        <v>186</v>
      </c>
      <c r="B153" s="10" t="s">
        <v>126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="14" customFormat="true" ht="48.5" hidden="false" customHeight="false" outlineLevel="0" collapsed="false">
      <c r="A154" s="88" t="s">
        <v>187</v>
      </c>
      <c r="B154" s="10" t="s">
        <v>126</v>
      </c>
      <c r="C154" s="18" t="n">
        <f aca="false">C155+C156</f>
        <v>1.944</v>
      </c>
      <c r="D154" s="18" t="n">
        <f aca="false">D155+D156</f>
        <v>1.944</v>
      </c>
      <c r="E154" s="18" t="n">
        <f aca="false">E155+E156</f>
        <v>1.944</v>
      </c>
      <c r="F154" s="18" t="n">
        <f aca="false">F155+F156</f>
        <v>1.944</v>
      </c>
      <c r="G154" s="18" t="n">
        <f aca="false">G155+G156</f>
        <v>1.944</v>
      </c>
      <c r="H154" s="18" t="n">
        <f aca="false">H155+H156</f>
        <v>1.944</v>
      </c>
      <c r="I154" s="18" t="n">
        <f aca="false">I155+I156</f>
        <v>1.944</v>
      </c>
      <c r="J154" s="18" t="n">
        <f aca="false">J155+J156</f>
        <v>1.944</v>
      </c>
      <c r="K154" s="18" t="n">
        <f aca="false">K155+K156</f>
        <v>1.944</v>
      </c>
      <c r="L154" s="18" t="n">
        <f aca="false">L155+L156</f>
        <v>1.944</v>
      </c>
      <c r="M154" s="18" t="n">
        <f aca="false">M155+M156</f>
        <v>1.944</v>
      </c>
      <c r="N154" s="18" t="n">
        <f aca="false">N155+N156</f>
        <v>1.944</v>
      </c>
      <c r="O154" s="18" t="n">
        <f aca="false">O155+O156</f>
        <v>1.944</v>
      </c>
      <c r="P154" s="18" t="n">
        <f aca="false">P155+P156</f>
        <v>1.944</v>
      </c>
      <c r="Q154" s="18" t="n">
        <f aca="false">Q155+Q156</f>
        <v>1.944</v>
      </c>
    </row>
    <row r="155" s="14" customFormat="true" ht="18" hidden="false" customHeight="false" outlineLevel="0" collapsed="false">
      <c r="A155" s="88" t="s">
        <v>188</v>
      </c>
      <c r="B155" s="10" t="s">
        <v>126</v>
      </c>
      <c r="C155" s="18" t="n">
        <v>0.777</v>
      </c>
      <c r="D155" s="18" t="n">
        <v>0.776</v>
      </c>
      <c r="E155" s="18" t="n">
        <v>0.775</v>
      </c>
      <c r="F155" s="18" t="n">
        <v>0.777</v>
      </c>
      <c r="G155" s="18" t="n">
        <v>0.776</v>
      </c>
      <c r="H155" s="18" t="n">
        <v>0.775</v>
      </c>
      <c r="I155" s="18" t="n">
        <v>0.777</v>
      </c>
      <c r="J155" s="18" t="n">
        <v>0.776</v>
      </c>
      <c r="K155" s="18" t="n">
        <v>0.775</v>
      </c>
      <c r="L155" s="18" t="n">
        <v>0.777</v>
      </c>
      <c r="M155" s="18" t="n">
        <v>0.776</v>
      </c>
      <c r="N155" s="18" t="n">
        <v>0.775</v>
      </c>
      <c r="O155" s="18" t="n">
        <v>0.777</v>
      </c>
      <c r="P155" s="18" t="n">
        <v>0.776</v>
      </c>
      <c r="Q155" s="18" t="n">
        <v>0.775</v>
      </c>
    </row>
    <row r="156" s="14" customFormat="true" ht="18" hidden="false" customHeight="false" outlineLevel="0" collapsed="false">
      <c r="A156" s="88" t="s">
        <v>189</v>
      </c>
      <c r="B156" s="10" t="s">
        <v>126</v>
      </c>
      <c r="C156" s="18" t="n">
        <v>1.167</v>
      </c>
      <c r="D156" s="18" t="n">
        <v>1.168</v>
      </c>
      <c r="E156" s="18" t="n">
        <v>1.169</v>
      </c>
      <c r="F156" s="18" t="n">
        <v>1.167</v>
      </c>
      <c r="G156" s="18" t="n">
        <v>1.168</v>
      </c>
      <c r="H156" s="18" t="n">
        <v>1.169</v>
      </c>
      <c r="I156" s="18" t="n">
        <v>1.167</v>
      </c>
      <c r="J156" s="18" t="n">
        <v>1.168</v>
      </c>
      <c r="K156" s="18" t="n">
        <v>1.169</v>
      </c>
      <c r="L156" s="18" t="n">
        <v>1.167</v>
      </c>
      <c r="M156" s="18" t="n">
        <v>1.168</v>
      </c>
      <c r="N156" s="18" t="n">
        <v>1.169</v>
      </c>
      <c r="O156" s="18" t="n">
        <v>1.167</v>
      </c>
      <c r="P156" s="18" t="n">
        <v>1.168</v>
      </c>
      <c r="Q156" s="18" t="n">
        <v>1.169</v>
      </c>
    </row>
    <row r="157" s="14" customFormat="true" ht="32.8" hidden="false" customHeight="false" outlineLevel="0" collapsed="false">
      <c r="A157" s="88" t="s">
        <v>190</v>
      </c>
      <c r="B157" s="10" t="s">
        <v>126</v>
      </c>
      <c r="C157" s="16" t="n">
        <v>6.37</v>
      </c>
      <c r="D157" s="16" t="n">
        <v>6.38</v>
      </c>
      <c r="E157" s="16" t="n">
        <v>6.39</v>
      </c>
      <c r="F157" s="18" t="n">
        <v>6.38</v>
      </c>
      <c r="G157" s="18" t="n">
        <v>6.39</v>
      </c>
      <c r="H157" s="18" t="n">
        <v>6.39</v>
      </c>
      <c r="I157" s="18" t="n">
        <v>6.38</v>
      </c>
      <c r="J157" s="18" t="n">
        <v>6.39</v>
      </c>
      <c r="K157" s="18" t="n">
        <v>6.39</v>
      </c>
      <c r="L157" s="18" t="n">
        <v>6.38</v>
      </c>
      <c r="M157" s="18" t="n">
        <v>6.39</v>
      </c>
      <c r="N157" s="18" t="n">
        <v>6.39</v>
      </c>
      <c r="O157" s="18" t="n">
        <v>6.38</v>
      </c>
      <c r="P157" s="18" t="n">
        <v>6.39</v>
      </c>
      <c r="Q157" s="18" t="n">
        <v>6.39</v>
      </c>
    </row>
    <row r="158" s="14" customFormat="true" ht="32.8" hidden="false" customHeight="false" outlineLevel="0" collapsed="false">
      <c r="A158" s="88" t="s">
        <v>191</v>
      </c>
      <c r="B158" s="10" t="s">
        <v>126</v>
      </c>
      <c r="C158" s="16" t="n">
        <v>2.7</v>
      </c>
      <c r="D158" s="16" t="n">
        <v>2.71</v>
      </c>
      <c r="E158" s="16" t="n">
        <v>2.72</v>
      </c>
      <c r="F158" s="16" t="n">
        <v>2.7</v>
      </c>
      <c r="G158" s="16" t="n">
        <v>2.71</v>
      </c>
      <c r="H158" s="16" t="n">
        <v>2.72</v>
      </c>
      <c r="I158" s="18" t="n">
        <v>2.71</v>
      </c>
      <c r="J158" s="18" t="n">
        <v>2.72</v>
      </c>
      <c r="K158" s="18" t="n">
        <v>2.73</v>
      </c>
      <c r="L158" s="18" t="n">
        <v>2.72</v>
      </c>
      <c r="M158" s="18" t="n">
        <v>2.73</v>
      </c>
      <c r="N158" s="18" t="n">
        <v>2.74</v>
      </c>
      <c r="O158" s="18" t="n">
        <v>2.73</v>
      </c>
      <c r="P158" s="18" t="n">
        <v>2.74</v>
      </c>
      <c r="Q158" s="18" t="n">
        <v>2.75</v>
      </c>
    </row>
    <row r="159" s="14" customFormat="true" ht="32.8" hidden="false" customHeight="false" outlineLevel="0" collapsed="false">
      <c r="A159" s="9" t="s">
        <v>192</v>
      </c>
      <c r="B159" s="10" t="s">
        <v>193</v>
      </c>
      <c r="C159" s="107" t="n">
        <v>49450</v>
      </c>
      <c r="D159" s="107" t="n">
        <v>50720</v>
      </c>
      <c r="E159" s="107" t="n">
        <v>51412</v>
      </c>
      <c r="F159" s="107" t="n">
        <v>52105</v>
      </c>
      <c r="G159" s="107" t="n">
        <v>52500</v>
      </c>
      <c r="H159" s="107" t="n">
        <v>52550</v>
      </c>
      <c r="I159" s="107" t="n">
        <v>52105</v>
      </c>
      <c r="J159" s="107" t="n">
        <v>52500</v>
      </c>
      <c r="K159" s="107" t="n">
        <v>52550</v>
      </c>
      <c r="L159" s="107" t="n">
        <v>52105</v>
      </c>
      <c r="M159" s="107" t="n">
        <v>52500</v>
      </c>
      <c r="N159" s="107" t="n">
        <v>52550</v>
      </c>
      <c r="O159" s="107" t="n">
        <v>52105</v>
      </c>
      <c r="P159" s="107" t="n">
        <v>52500</v>
      </c>
      <c r="Q159" s="107" t="n">
        <v>52550</v>
      </c>
      <c r="R159" s="119"/>
      <c r="S159" s="119"/>
    </row>
    <row r="160" s="14" customFormat="true" ht="32.8" hidden="false" customHeight="false" outlineLevel="0" collapsed="false">
      <c r="A160" s="9" t="s">
        <v>194</v>
      </c>
      <c r="B160" s="10" t="s">
        <v>195</v>
      </c>
      <c r="C160" s="107" t="n">
        <v>100.7</v>
      </c>
      <c r="D160" s="107" t="n">
        <v>101.2</v>
      </c>
      <c r="E160" s="107" t="n">
        <v>101.8</v>
      </c>
      <c r="F160" s="107" t="n">
        <v>102.8</v>
      </c>
      <c r="G160" s="107" t="n">
        <v>104.3</v>
      </c>
      <c r="H160" s="107" t="n">
        <v>106.1</v>
      </c>
      <c r="I160" s="120" t="n">
        <f aca="false">I159/F159*100</f>
        <v>100</v>
      </c>
      <c r="J160" s="120" t="n">
        <f aca="false">J159/G159*100</f>
        <v>100</v>
      </c>
      <c r="K160" s="120" t="n">
        <f aca="false">K159/H159*100</f>
        <v>100</v>
      </c>
      <c r="L160" s="120" t="n">
        <f aca="false">L159/I159*100</f>
        <v>100</v>
      </c>
      <c r="M160" s="120" t="n">
        <f aca="false">M159/J159*100</f>
        <v>100</v>
      </c>
      <c r="N160" s="120" t="n">
        <f aca="false">N159/K159*100</f>
        <v>100</v>
      </c>
      <c r="O160" s="120" t="n">
        <f aca="false">O159/L159*100</f>
        <v>100</v>
      </c>
      <c r="P160" s="120" t="n">
        <f aca="false">P159/M159*100</f>
        <v>100</v>
      </c>
      <c r="Q160" s="120" t="n">
        <f aca="false">Q159/N159*100</f>
        <v>100</v>
      </c>
      <c r="R160" s="119"/>
      <c r="S160" s="119"/>
    </row>
    <row r="161" s="14" customFormat="true" ht="32.8" hidden="false" customHeight="false" outlineLevel="0" collapsed="false">
      <c r="A161" s="9" t="s">
        <v>196</v>
      </c>
      <c r="B161" s="10" t="s">
        <v>197</v>
      </c>
      <c r="C161" s="107" t="n">
        <v>0.8</v>
      </c>
      <c r="D161" s="107" t="n">
        <v>0.7</v>
      </c>
      <c r="E161" s="107" t="n">
        <v>0.5</v>
      </c>
      <c r="F161" s="107" t="n">
        <v>0.8</v>
      </c>
      <c r="G161" s="107" t="n">
        <v>0.7</v>
      </c>
      <c r="H161" s="107" t="n">
        <v>0.5</v>
      </c>
      <c r="I161" s="107" t="n">
        <v>0.8</v>
      </c>
      <c r="J161" s="107" t="n">
        <v>0.7</v>
      </c>
      <c r="K161" s="107" t="n">
        <v>0.5</v>
      </c>
      <c r="L161" s="107" t="n">
        <v>0.8</v>
      </c>
      <c r="M161" s="107" t="n">
        <v>0.7</v>
      </c>
      <c r="N161" s="107" t="n">
        <v>0.5</v>
      </c>
      <c r="O161" s="107" t="n">
        <v>0.8</v>
      </c>
      <c r="P161" s="107" t="n">
        <v>0.7</v>
      </c>
      <c r="Q161" s="107" t="n">
        <v>0.5</v>
      </c>
    </row>
    <row r="162" s="7" customFormat="true" ht="32.8" hidden="false" customHeight="false" outlineLevel="0" collapsed="false">
      <c r="A162" s="42" t="s">
        <v>198</v>
      </c>
      <c r="B162" s="43" t="s">
        <v>126</v>
      </c>
      <c r="C162" s="97"/>
      <c r="D162" s="97"/>
      <c r="E162" s="97"/>
      <c r="F162" s="97"/>
      <c r="G162" s="97"/>
      <c r="H162" s="97"/>
      <c r="I162" s="92"/>
      <c r="J162" s="92"/>
      <c r="K162" s="92"/>
      <c r="L162" s="92"/>
      <c r="M162" s="92"/>
      <c r="N162" s="92"/>
      <c r="O162" s="92"/>
      <c r="P162" s="92"/>
      <c r="Q162" s="92"/>
    </row>
    <row r="163" s="7" customFormat="true" ht="48.5" hidden="false" customHeight="false" outlineLevel="0" collapsed="false">
      <c r="A163" s="42" t="s">
        <v>199</v>
      </c>
      <c r="B163" s="43" t="s">
        <v>126</v>
      </c>
      <c r="C163" s="121" t="n">
        <v>0.09</v>
      </c>
      <c r="D163" s="121" t="n">
        <v>0.08</v>
      </c>
      <c r="E163" s="121" t="n">
        <v>0.075</v>
      </c>
      <c r="F163" s="121" t="n">
        <v>0.09</v>
      </c>
      <c r="G163" s="121" t="n">
        <v>0.08</v>
      </c>
      <c r="H163" s="121" t="n">
        <v>0.075</v>
      </c>
      <c r="I163" s="121" t="n">
        <v>0.09</v>
      </c>
      <c r="J163" s="121" t="n">
        <v>0.08</v>
      </c>
      <c r="K163" s="121" t="n">
        <v>0.075</v>
      </c>
      <c r="L163" s="121" t="n">
        <v>0.09</v>
      </c>
      <c r="M163" s="121" t="n">
        <v>0.08</v>
      </c>
      <c r="N163" s="121" t="n">
        <v>0.075</v>
      </c>
      <c r="O163" s="121" t="n">
        <v>0.09</v>
      </c>
      <c r="P163" s="121" t="n">
        <v>0.08</v>
      </c>
      <c r="Q163" s="121" t="n">
        <v>0.075</v>
      </c>
    </row>
    <row r="164" s="7" customFormat="true" ht="18" hidden="false" customHeight="false" outlineLevel="0" collapsed="false">
      <c r="A164" s="42" t="s">
        <v>200</v>
      </c>
      <c r="B164" s="43" t="s">
        <v>94</v>
      </c>
      <c r="C164" s="122" t="n">
        <v>1375.48</v>
      </c>
      <c r="D164" s="122" t="n">
        <v>1415.55</v>
      </c>
      <c r="E164" s="122" t="n">
        <v>1420</v>
      </c>
      <c r="F164" s="122" t="n">
        <v>1375.48</v>
      </c>
      <c r="G164" s="122" t="n">
        <v>1415.55</v>
      </c>
      <c r="H164" s="122" t="n">
        <v>1420</v>
      </c>
      <c r="I164" s="122" t="n">
        <v>1375.48</v>
      </c>
      <c r="J164" s="122" t="n">
        <v>1415.55</v>
      </c>
      <c r="K164" s="122" t="n">
        <v>1420</v>
      </c>
      <c r="L164" s="122" t="n">
        <v>1375.48</v>
      </c>
      <c r="M164" s="122" t="n">
        <v>1415.55</v>
      </c>
      <c r="N164" s="122" t="n">
        <v>1420</v>
      </c>
      <c r="O164" s="122" t="n">
        <v>1375.48</v>
      </c>
      <c r="P164" s="122" t="n">
        <v>1415.55</v>
      </c>
      <c r="Q164" s="122" t="n">
        <v>1420</v>
      </c>
    </row>
    <row r="165" s="7" customFormat="true" ht="32.8" hidden="false" customHeight="false" outlineLevel="0" collapsed="false">
      <c r="A165" s="42" t="s">
        <v>201</v>
      </c>
      <c r="B165" s="43" t="s">
        <v>195</v>
      </c>
      <c r="C165" s="122" t="n">
        <v>104.5</v>
      </c>
      <c r="D165" s="122" t="n">
        <v>105.5</v>
      </c>
      <c r="E165" s="122" t="n">
        <v>105.8</v>
      </c>
      <c r="F165" s="122" t="n">
        <v>104.5</v>
      </c>
      <c r="G165" s="122" t="n">
        <v>105.5</v>
      </c>
      <c r="H165" s="122" t="n">
        <v>105.8</v>
      </c>
      <c r="I165" s="122" t="n">
        <v>104.5</v>
      </c>
      <c r="J165" s="122" t="n">
        <v>105.5</v>
      </c>
      <c r="K165" s="122" t="n">
        <v>105.8</v>
      </c>
      <c r="L165" s="122" t="n">
        <v>104.5</v>
      </c>
      <c r="M165" s="122" t="n">
        <v>105.5</v>
      </c>
      <c r="N165" s="122" t="n">
        <v>105.8</v>
      </c>
      <c r="O165" s="122" t="n">
        <v>104.5</v>
      </c>
      <c r="P165" s="122" t="n">
        <v>105.5</v>
      </c>
      <c r="Q165" s="122" t="n">
        <v>105.8</v>
      </c>
    </row>
    <row r="166" s="7" customFormat="true" ht="18" hidden="false" customHeight="false" outlineLevel="0" collapsed="false">
      <c r="A166" s="8" t="s">
        <v>202</v>
      </c>
      <c r="B166" s="43"/>
      <c r="C166" s="95"/>
      <c r="D166" s="95"/>
      <c r="E166" s="95"/>
      <c r="F166" s="95"/>
      <c r="G166" s="95"/>
      <c r="H166" s="95"/>
      <c r="I166" s="96"/>
      <c r="J166" s="96"/>
      <c r="K166" s="96"/>
      <c r="L166" s="96"/>
      <c r="M166" s="96"/>
      <c r="N166" s="96"/>
      <c r="O166" s="96"/>
      <c r="P166" s="96"/>
      <c r="Q166" s="96"/>
    </row>
    <row r="167" s="7" customFormat="true" ht="32.8" hidden="false" customHeight="false" outlineLevel="0" collapsed="false">
      <c r="A167" s="58" t="s">
        <v>203</v>
      </c>
      <c r="B167" s="43" t="s">
        <v>195</v>
      </c>
      <c r="C167" s="95"/>
      <c r="D167" s="95"/>
      <c r="E167" s="95"/>
      <c r="F167" s="95"/>
      <c r="G167" s="95"/>
      <c r="H167" s="95"/>
      <c r="I167" s="96"/>
      <c r="J167" s="96"/>
      <c r="K167" s="96"/>
      <c r="L167" s="96"/>
      <c r="M167" s="96"/>
      <c r="N167" s="96"/>
      <c r="O167" s="96"/>
      <c r="P167" s="96"/>
      <c r="Q167" s="96"/>
    </row>
    <row r="168" s="94" customFormat="true" ht="18" hidden="false" customHeight="false" outlineLevel="0" collapsed="false">
      <c r="A168" s="8" t="s">
        <v>204</v>
      </c>
      <c r="B168" s="43"/>
      <c r="C168" s="97"/>
      <c r="D168" s="97"/>
      <c r="E168" s="97"/>
      <c r="F168" s="97"/>
      <c r="G168" s="97"/>
      <c r="H168" s="97"/>
      <c r="I168" s="92"/>
      <c r="J168" s="92"/>
      <c r="K168" s="92"/>
      <c r="L168" s="92"/>
      <c r="M168" s="92"/>
      <c r="N168" s="92"/>
      <c r="O168" s="92"/>
      <c r="P168" s="92"/>
      <c r="Q168" s="92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</row>
    <row r="169" s="14" customFormat="true" ht="32.8" hidden="false" customHeight="false" outlineLevel="0" collapsed="false">
      <c r="A169" s="9" t="s">
        <v>205</v>
      </c>
      <c r="B169" s="10" t="s">
        <v>206</v>
      </c>
      <c r="C169" s="16" t="n">
        <v>1144</v>
      </c>
      <c r="D169" s="16" t="n">
        <v>1162</v>
      </c>
      <c r="E169" s="16" t="n">
        <v>1196</v>
      </c>
      <c r="F169" s="16" t="n">
        <v>1144</v>
      </c>
      <c r="G169" s="16" t="n">
        <v>1162</v>
      </c>
      <c r="H169" s="16" t="n">
        <v>1196</v>
      </c>
      <c r="I169" s="16" t="n">
        <v>1144</v>
      </c>
      <c r="J169" s="16" t="n">
        <v>1162</v>
      </c>
      <c r="K169" s="16" t="n">
        <v>1196</v>
      </c>
      <c r="L169" s="16" t="n">
        <v>1144</v>
      </c>
      <c r="M169" s="16" t="n">
        <v>1162</v>
      </c>
      <c r="N169" s="16" t="n">
        <v>1196</v>
      </c>
      <c r="O169" s="16" t="n">
        <v>1144</v>
      </c>
      <c r="P169" s="16" t="n">
        <v>1162</v>
      </c>
      <c r="Q169" s="16" t="n">
        <v>1196</v>
      </c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  <c r="HR169" s="25"/>
      <c r="HS169" s="25"/>
      <c r="HT169" s="25"/>
      <c r="HU169" s="25"/>
      <c r="HV169" s="25"/>
      <c r="HW169" s="25"/>
      <c r="HX169" s="25"/>
      <c r="HY169" s="25"/>
      <c r="HZ169" s="25"/>
      <c r="IA169" s="25"/>
      <c r="IB169" s="25"/>
      <c r="IC169" s="25"/>
      <c r="ID169" s="25"/>
      <c r="IE169" s="25"/>
      <c r="IF169" s="25"/>
      <c r="IG169" s="25"/>
      <c r="IH169" s="25"/>
      <c r="II169" s="25"/>
      <c r="IJ169" s="25"/>
      <c r="IK169" s="25"/>
      <c r="IL169" s="25"/>
      <c r="IM169" s="25"/>
      <c r="IN169" s="25"/>
      <c r="IO169" s="25"/>
      <c r="IP169" s="25"/>
      <c r="IQ169" s="25"/>
      <c r="IR169" s="25"/>
      <c r="IS169" s="25"/>
    </row>
    <row r="170" s="14" customFormat="true" ht="18" hidden="false" customHeight="false" outlineLevel="0" collapsed="false">
      <c r="A170" s="9" t="s">
        <v>207</v>
      </c>
      <c r="B170" s="99"/>
    </row>
    <row r="171" s="14" customFormat="true" ht="18" hidden="false" customHeight="false" outlineLevel="0" collapsed="false">
      <c r="A171" s="9" t="s">
        <v>208</v>
      </c>
      <c r="B171" s="10" t="s">
        <v>209</v>
      </c>
      <c r="C171" s="18" t="n">
        <v>97</v>
      </c>
      <c r="D171" s="18" t="n">
        <v>97</v>
      </c>
      <c r="E171" s="18" t="n">
        <v>97</v>
      </c>
      <c r="F171" s="18" t="n">
        <v>98</v>
      </c>
      <c r="G171" s="18" t="n">
        <v>98</v>
      </c>
      <c r="H171" s="18" t="n">
        <v>98</v>
      </c>
      <c r="I171" s="18" t="n">
        <v>98</v>
      </c>
      <c r="J171" s="18" t="n">
        <v>98</v>
      </c>
      <c r="K171" s="18" t="n">
        <v>99</v>
      </c>
      <c r="L171" s="18" t="n">
        <v>99</v>
      </c>
      <c r="M171" s="18" t="n">
        <v>99</v>
      </c>
      <c r="N171" s="18" t="n">
        <v>99</v>
      </c>
      <c r="O171" s="18" t="n">
        <v>99</v>
      </c>
      <c r="P171" s="18" t="n">
        <v>100</v>
      </c>
      <c r="Q171" s="18" t="n">
        <v>100</v>
      </c>
    </row>
    <row r="172" s="14" customFormat="true" ht="18" hidden="false" customHeight="false" outlineLevel="0" collapsed="false">
      <c r="A172" s="9" t="s">
        <v>210</v>
      </c>
      <c r="B172" s="10" t="s">
        <v>211</v>
      </c>
      <c r="C172" s="18" t="n">
        <v>81</v>
      </c>
      <c r="D172" s="18" t="n">
        <v>81</v>
      </c>
      <c r="E172" s="18" t="n">
        <v>81</v>
      </c>
      <c r="F172" s="18" t="n">
        <v>82</v>
      </c>
      <c r="G172" s="18" t="n">
        <v>82</v>
      </c>
      <c r="H172" s="18" t="n">
        <v>82</v>
      </c>
      <c r="I172" s="18" t="n">
        <v>82</v>
      </c>
      <c r="J172" s="18" t="n">
        <v>82</v>
      </c>
      <c r="K172" s="18" t="n">
        <v>83</v>
      </c>
      <c r="L172" s="18" t="n">
        <v>83</v>
      </c>
      <c r="M172" s="18" t="n">
        <v>83</v>
      </c>
      <c r="N172" s="18" t="n">
        <v>83</v>
      </c>
      <c r="O172" s="18" t="n">
        <v>83</v>
      </c>
      <c r="P172" s="18" t="n">
        <v>84</v>
      </c>
      <c r="Q172" s="18" t="n">
        <v>84</v>
      </c>
    </row>
    <row r="173" s="14" customFormat="true" ht="18" hidden="false" customHeight="false" outlineLevel="0" collapsed="false">
      <c r="A173" s="9" t="s">
        <v>212</v>
      </c>
      <c r="B173" s="10" t="s">
        <v>211</v>
      </c>
      <c r="C173" s="18" t="n">
        <v>90</v>
      </c>
      <c r="D173" s="18" t="n">
        <v>90</v>
      </c>
      <c r="E173" s="18" t="n">
        <v>90</v>
      </c>
      <c r="F173" s="18" t="n">
        <v>91</v>
      </c>
      <c r="G173" s="18" t="n">
        <v>91</v>
      </c>
      <c r="H173" s="18" t="n">
        <v>91</v>
      </c>
      <c r="I173" s="18" t="n">
        <v>91</v>
      </c>
      <c r="J173" s="18" t="n">
        <v>91</v>
      </c>
      <c r="K173" s="18" t="n">
        <v>92</v>
      </c>
      <c r="L173" s="18" t="n">
        <v>92</v>
      </c>
      <c r="M173" s="18" t="n">
        <v>921</v>
      </c>
      <c r="N173" s="18" t="n">
        <v>92</v>
      </c>
      <c r="O173" s="18" t="n">
        <v>92</v>
      </c>
      <c r="P173" s="18" t="n">
        <v>94</v>
      </c>
      <c r="Q173" s="18" t="n">
        <v>94</v>
      </c>
    </row>
    <row r="174" s="14" customFormat="true" ht="18" hidden="false" customHeight="false" outlineLevel="0" collapsed="false">
      <c r="A174" s="9" t="s">
        <v>213</v>
      </c>
      <c r="B174" s="10" t="s">
        <v>214</v>
      </c>
      <c r="C174" s="12" t="n">
        <v>1523</v>
      </c>
      <c r="D174" s="12" t="n">
        <v>1499</v>
      </c>
      <c r="E174" s="18" t="n">
        <v>1457</v>
      </c>
      <c r="F174" s="12" t="n">
        <v>1523</v>
      </c>
      <c r="G174" s="12" t="n">
        <v>1499</v>
      </c>
      <c r="H174" s="18" t="n">
        <v>1457</v>
      </c>
      <c r="I174" s="12" t="n">
        <v>1523</v>
      </c>
      <c r="J174" s="12" t="n">
        <v>1499</v>
      </c>
      <c r="K174" s="18" t="n">
        <v>1457</v>
      </c>
      <c r="L174" s="12" t="n">
        <v>1523</v>
      </c>
      <c r="M174" s="12" t="n">
        <v>1499</v>
      </c>
      <c r="N174" s="18" t="n">
        <v>1457</v>
      </c>
      <c r="O174" s="12" t="n">
        <v>1523</v>
      </c>
      <c r="P174" s="12" t="n">
        <v>1499</v>
      </c>
      <c r="Q174" s="18" t="n">
        <v>1457</v>
      </c>
    </row>
    <row r="175" s="14" customFormat="true" ht="18" hidden="false" customHeight="false" outlineLevel="0" collapsed="false">
      <c r="A175" s="21" t="s">
        <v>215</v>
      </c>
      <c r="B175" s="10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</row>
    <row r="176" s="7" customFormat="true" ht="32.8" hidden="false" customHeight="false" outlineLevel="0" collapsed="false">
      <c r="A176" s="8" t="s">
        <v>216</v>
      </c>
      <c r="B176" s="43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</row>
    <row r="177" s="7" customFormat="true" ht="18" hidden="false" customHeight="false" outlineLevel="0" collapsed="false">
      <c r="A177" s="42" t="s">
        <v>217</v>
      </c>
      <c r="B177" s="51" t="s">
        <v>126</v>
      </c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</row>
    <row r="178" s="7" customFormat="true" ht="18" hidden="false" customHeight="false" outlineLevel="0" collapsed="false">
      <c r="A178" s="42" t="s">
        <v>218</v>
      </c>
      <c r="B178" s="51" t="s">
        <v>126</v>
      </c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</row>
    <row r="179" s="7" customFormat="true" ht="18" hidden="false" customHeight="false" outlineLevel="0" collapsed="false">
      <c r="A179" s="42" t="s">
        <v>219</v>
      </c>
      <c r="B179" s="51" t="s">
        <v>126</v>
      </c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</row>
    <row r="180" s="7" customFormat="true" ht="32.8" hidden="false" customHeight="false" outlineLevel="0" collapsed="false">
      <c r="A180" s="8" t="s">
        <v>220</v>
      </c>
      <c r="B180" s="51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</row>
    <row r="181" s="7" customFormat="true" ht="18" hidden="false" customHeight="false" outlineLevel="0" collapsed="false">
      <c r="A181" s="42" t="s">
        <v>217</v>
      </c>
      <c r="B181" s="51" t="s">
        <v>126</v>
      </c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</row>
    <row r="182" s="7" customFormat="true" ht="18" hidden="false" customHeight="false" outlineLevel="0" collapsed="false">
      <c r="A182" s="42" t="s">
        <v>221</v>
      </c>
      <c r="B182" s="51" t="s">
        <v>126</v>
      </c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</row>
    <row r="183" s="7" customFormat="true" ht="18" hidden="false" customHeight="false" outlineLevel="0" collapsed="false">
      <c r="A183" s="42" t="s">
        <v>222</v>
      </c>
      <c r="B183" s="51" t="s">
        <v>126</v>
      </c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</row>
    <row r="184" s="7" customFormat="true" ht="32.8" hidden="false" customHeight="false" outlineLevel="0" collapsed="false">
      <c r="A184" s="42" t="s">
        <v>223</v>
      </c>
      <c r="B184" s="43" t="s">
        <v>126</v>
      </c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</row>
    <row r="185" s="7" customFormat="true" ht="18" hidden="false" customHeight="true" outlineLevel="0" collapsed="false"/>
    <row r="186" s="7" customFormat="true" ht="18" hidden="false" customHeight="true" outlineLevel="0" collapsed="false"/>
    <row r="187" s="7" customFormat="true" ht="18" hidden="false" customHeight="false" outlineLevel="0" collapsed="false">
      <c r="A187" s="105" t="s">
        <v>224</v>
      </c>
    </row>
    <row r="188" s="7" customFormat="true" ht="18" hidden="false" customHeight="false" outlineLevel="0" collapsed="false">
      <c r="A188" s="105" t="s">
        <v>225</v>
      </c>
    </row>
    <row r="189" customFormat="false" ht="18" hidden="false" customHeight="false" outlineLevel="0" collapsed="false">
      <c r="A189" s="105" t="s">
        <v>226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</row>
    <row r="191" customFormat="false" ht="18" hidden="false" customHeight="false" outlineLevel="0" collapsed="false">
      <c r="C191" s="123"/>
      <c r="D191" s="123"/>
      <c r="E191" s="123"/>
      <c r="F191" s="123"/>
      <c r="G191" s="123"/>
      <c r="H191" s="123"/>
    </row>
  </sheetData>
  <autoFilter ref="A7:H184"/>
  <mergeCells count="14">
    <mergeCell ref="A2:Q2"/>
    <mergeCell ref="A3:Q3"/>
    <mergeCell ref="A4:A7"/>
    <mergeCell ref="B4:B7"/>
    <mergeCell ref="C4:E4"/>
    <mergeCell ref="F4:H4"/>
    <mergeCell ref="I4:K4"/>
    <mergeCell ref="L4:N4"/>
    <mergeCell ref="O4:Q4"/>
    <mergeCell ref="C5:E5"/>
    <mergeCell ref="F5:H5"/>
    <mergeCell ref="I5:K5"/>
    <mergeCell ref="L5:N5"/>
    <mergeCell ref="O5:Q5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7" man="true" max="65535" min="0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IJ197"/>
  <sheetViews>
    <sheetView showFormulas="false" showGridLines="true" showRowColHeaders="true" showZeros="true" rightToLeft="false" tabSelected="false" showOutlineSymbols="true" defaultGridColor="true" view="pageBreakPreview" topLeftCell="A1" colorId="64" zoomScale="85" zoomScaleNormal="100" zoomScalePageLayoutView="85" workbookViewId="0">
      <selection pane="topLeft" activeCell="D133" activeCellId="0" sqref="D133"/>
    </sheetView>
  </sheetViews>
  <sheetFormatPr defaultColWidth="8.6796875" defaultRowHeight="18" zeroHeight="false" outlineLevelRow="0" outlineLevelCol="0"/>
  <cols>
    <col collapsed="false" customWidth="true" hidden="false" outlineLevel="0" max="1" min="1" style="1" width="62.57"/>
    <col collapsed="false" customWidth="true" hidden="false" outlineLevel="0" max="2" min="2" style="1" width="43.42"/>
    <col collapsed="false" customWidth="true" hidden="false" outlineLevel="0" max="3" min="3" style="1" width="12.71"/>
    <col collapsed="false" customWidth="true" hidden="false" outlineLevel="0" max="4" min="4" style="1" width="12"/>
    <col collapsed="false" customWidth="true" hidden="false" outlineLevel="0" max="5" min="5" style="1" width="11.14"/>
    <col collapsed="false" customWidth="true" hidden="true" outlineLevel="0" max="6" min="6" style="1" width="1.39"/>
    <col collapsed="false" customWidth="true" hidden="true" outlineLevel="0" max="7" min="7" style="1" width="11.14"/>
    <col collapsed="false" customWidth="true" hidden="true" outlineLevel="0" max="8" min="8" style="1" width="13.29"/>
    <col collapsed="false" customWidth="true" hidden="false" outlineLevel="0" max="244" min="9" style="1" width="9.14"/>
  </cols>
  <sheetData>
    <row r="2" customFormat="false" ht="82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32.25" hidden="false" customHeight="true" outlineLevel="0" collapsed="false">
      <c r="A3" s="4" t="s">
        <v>234</v>
      </c>
      <c r="B3" s="4"/>
      <c r="C3" s="4"/>
      <c r="D3" s="4"/>
      <c r="E3" s="4"/>
      <c r="F3" s="4"/>
      <c r="G3" s="4"/>
      <c r="H3" s="4"/>
    </row>
    <row r="4" customFormat="false" ht="18" hidden="false" customHeight="true" outlineLevel="0" collapsed="false">
      <c r="A4" s="5" t="s">
        <v>3</v>
      </c>
      <c r="B4" s="5" t="s">
        <v>4</v>
      </c>
      <c r="C4" s="5" t="s">
        <v>7</v>
      </c>
      <c r="D4" s="5"/>
      <c r="E4" s="5"/>
      <c r="F4" s="5"/>
      <c r="G4" s="5"/>
      <c r="H4" s="5"/>
    </row>
    <row r="5" customFormat="false" ht="29.25" hidden="false" customHeight="true" outlineLevel="0" collapsed="false">
      <c r="A5" s="5"/>
      <c r="B5" s="5"/>
      <c r="C5" s="5" t="s">
        <v>235</v>
      </c>
      <c r="D5" s="5"/>
      <c r="E5" s="5"/>
      <c r="F5" s="5"/>
      <c r="G5" s="5"/>
      <c r="H5" s="5"/>
    </row>
    <row r="6" customFormat="false" ht="32.8" hidden="false" customHeight="false" outlineLevel="0" collapsed="false">
      <c r="A6" s="5"/>
      <c r="B6" s="5"/>
      <c r="C6" s="5" t="s">
        <v>15</v>
      </c>
      <c r="D6" s="5" t="s">
        <v>16</v>
      </c>
      <c r="E6" s="5" t="s">
        <v>17</v>
      </c>
      <c r="F6" s="5"/>
      <c r="G6" s="5"/>
      <c r="H6" s="5"/>
    </row>
    <row r="7" s="7" customFormat="true" ht="48.5" hidden="false" customHeight="false" outlineLevel="0" collapsed="false">
      <c r="A7" s="5"/>
      <c r="B7" s="5"/>
      <c r="C7" s="6" t="s">
        <v>18</v>
      </c>
      <c r="D7" s="6" t="s">
        <v>19</v>
      </c>
      <c r="E7" s="6" t="s">
        <v>20</v>
      </c>
      <c r="F7" s="6"/>
      <c r="G7" s="6"/>
      <c r="H7" s="6"/>
      <c r="I7" s="105"/>
    </row>
    <row r="8" s="14" customFormat="true" ht="18" hidden="false" customHeight="false" outlineLevel="0" collapsed="false">
      <c r="A8" s="21" t="s">
        <v>21</v>
      </c>
      <c r="B8" s="10"/>
      <c r="C8" s="13"/>
      <c r="D8" s="13"/>
      <c r="E8" s="13"/>
      <c r="F8" s="13"/>
      <c r="G8" s="13"/>
      <c r="H8" s="13"/>
      <c r="I8" s="119"/>
    </row>
    <row r="9" s="14" customFormat="true" ht="18" hidden="false" customHeight="false" outlineLevel="0" collapsed="false">
      <c r="A9" s="9" t="s">
        <v>22</v>
      </c>
      <c r="B9" s="10" t="s">
        <v>23</v>
      </c>
      <c r="C9" s="13" t="n">
        <v>20.09</v>
      </c>
      <c r="D9" s="13" t="n">
        <v>20.16</v>
      </c>
      <c r="E9" s="13" t="n">
        <v>20.28</v>
      </c>
      <c r="F9" s="13"/>
      <c r="G9" s="13"/>
      <c r="H9" s="13"/>
      <c r="I9" s="119"/>
    </row>
    <row r="10" s="14" customFormat="true" ht="32.8" hidden="false" customHeight="false" outlineLevel="0" collapsed="false">
      <c r="A10" s="15" t="s">
        <v>24</v>
      </c>
      <c r="B10" s="10" t="s">
        <v>23</v>
      </c>
      <c r="C10" s="13" t="n">
        <v>11.87</v>
      </c>
      <c r="D10" s="13" t="n">
        <v>11.89</v>
      </c>
      <c r="E10" s="13" t="n">
        <v>11.9</v>
      </c>
      <c r="F10" s="13"/>
      <c r="G10" s="13"/>
      <c r="H10" s="13"/>
      <c r="I10" s="119"/>
    </row>
    <row r="11" s="14" customFormat="true" ht="32.8" hidden="false" customHeight="false" outlineLevel="0" collapsed="false">
      <c r="A11" s="15" t="s">
        <v>25</v>
      </c>
      <c r="B11" s="10" t="s">
        <v>23</v>
      </c>
      <c r="C11" s="13" t="n">
        <v>4.38</v>
      </c>
      <c r="D11" s="13" t="n">
        <v>4.4</v>
      </c>
      <c r="E11" s="13" t="n">
        <v>4.42</v>
      </c>
      <c r="F11" s="13"/>
      <c r="G11" s="13"/>
      <c r="H11" s="13"/>
      <c r="I11" s="119"/>
    </row>
    <row r="12" s="14" customFormat="true" ht="18" hidden="false" customHeight="false" outlineLevel="0" collapsed="false">
      <c r="A12" s="9" t="s">
        <v>26</v>
      </c>
      <c r="B12" s="10" t="s">
        <v>27</v>
      </c>
      <c r="C12" s="13" t="n">
        <v>80.5</v>
      </c>
      <c r="D12" s="13" t="n">
        <v>81</v>
      </c>
      <c r="E12" s="13" t="n">
        <v>81.5</v>
      </c>
      <c r="F12" s="13"/>
      <c r="G12" s="13"/>
      <c r="H12" s="13"/>
      <c r="I12" s="119"/>
    </row>
    <row r="13" s="14" customFormat="true" ht="32.8" hidden="false" customHeight="false" outlineLevel="0" collapsed="false">
      <c r="A13" s="9" t="s">
        <v>28</v>
      </c>
      <c r="B13" s="10" t="s">
        <v>29</v>
      </c>
      <c r="C13" s="17" t="n">
        <v>9.9</v>
      </c>
      <c r="D13" s="17" t="n">
        <v>10</v>
      </c>
      <c r="E13" s="17" t="n">
        <v>10.1</v>
      </c>
      <c r="F13" s="13"/>
      <c r="G13" s="13"/>
      <c r="H13" s="13"/>
      <c r="I13" s="119"/>
    </row>
    <row r="14" s="14" customFormat="true" ht="32.8" hidden="false" customHeight="false" outlineLevel="0" collapsed="false">
      <c r="A14" s="9" t="s">
        <v>30</v>
      </c>
      <c r="B14" s="10" t="s">
        <v>31</v>
      </c>
      <c r="C14" s="18" t="n">
        <v>11.35</v>
      </c>
      <c r="D14" s="18" t="n">
        <v>11.3</v>
      </c>
      <c r="E14" s="18" t="n">
        <v>11.28</v>
      </c>
      <c r="F14" s="13"/>
      <c r="G14" s="13"/>
      <c r="H14" s="13"/>
      <c r="I14" s="119"/>
    </row>
    <row r="15" s="14" customFormat="true" ht="18" hidden="false" customHeight="false" outlineLevel="0" collapsed="false">
      <c r="A15" s="9" t="s">
        <v>32</v>
      </c>
      <c r="B15" s="10" t="s">
        <v>33</v>
      </c>
      <c r="C15" s="13" t="n">
        <f aca="false">C13-C14</f>
        <v>-1.45</v>
      </c>
      <c r="D15" s="13" t="n">
        <f aca="false">D13-D14</f>
        <v>-1.3</v>
      </c>
      <c r="E15" s="13" t="n">
        <f aca="false">E13-E14</f>
        <v>-1.18</v>
      </c>
      <c r="F15" s="13"/>
      <c r="G15" s="13"/>
      <c r="H15" s="13"/>
      <c r="I15" s="119"/>
    </row>
    <row r="16" s="14" customFormat="true" ht="18" hidden="false" customHeight="false" outlineLevel="0" collapsed="false">
      <c r="A16" s="9" t="s">
        <v>34</v>
      </c>
      <c r="B16" s="10" t="s">
        <v>35</v>
      </c>
      <c r="C16" s="106" t="n">
        <v>-0.123</v>
      </c>
      <c r="D16" s="106" t="n">
        <v>-0.12</v>
      </c>
      <c r="E16" s="106" t="n">
        <v>-0.117</v>
      </c>
      <c r="F16" s="13"/>
      <c r="G16" s="13"/>
      <c r="H16" s="13"/>
      <c r="I16" s="119"/>
    </row>
    <row r="17" s="14" customFormat="true" ht="18" hidden="false" customHeight="false" outlineLevel="0" collapsed="false">
      <c r="A17" s="21" t="s">
        <v>36</v>
      </c>
      <c r="B17" s="10"/>
      <c r="C17" s="13"/>
      <c r="D17" s="13"/>
      <c r="E17" s="13"/>
      <c r="F17" s="13"/>
      <c r="G17" s="13"/>
      <c r="H17" s="13"/>
      <c r="I17" s="119"/>
    </row>
    <row r="18" s="14" customFormat="true" ht="64.15" hidden="false" customHeight="false" outlineLevel="0" collapsed="false">
      <c r="A18" s="9" t="s">
        <v>37</v>
      </c>
      <c r="B18" s="10" t="s">
        <v>38</v>
      </c>
      <c r="C18" s="13" t="n">
        <v>211</v>
      </c>
      <c r="D18" s="13" t="n">
        <v>213</v>
      </c>
      <c r="E18" s="13" t="n">
        <v>214.8</v>
      </c>
      <c r="F18" s="13"/>
      <c r="G18" s="13"/>
      <c r="H18" s="13"/>
      <c r="I18" s="119"/>
    </row>
    <row r="19" s="14" customFormat="true" ht="70.5" hidden="false" customHeight="true" outlineLevel="0" collapsed="false">
      <c r="A19" s="9" t="s">
        <v>39</v>
      </c>
      <c r="B19" s="10" t="s">
        <v>40</v>
      </c>
      <c r="C19" s="13" t="n">
        <v>101.17</v>
      </c>
      <c r="D19" s="13" t="n">
        <v>100.96</v>
      </c>
      <c r="E19" s="13" t="n">
        <v>101.96</v>
      </c>
      <c r="F19" s="13"/>
      <c r="G19" s="13"/>
      <c r="H19" s="13"/>
      <c r="I19" s="119"/>
    </row>
    <row r="20" s="14" customFormat="true" ht="64.15" hidden="false" customHeight="false" outlineLevel="0" collapsed="false">
      <c r="A20" s="9" t="s">
        <v>41</v>
      </c>
      <c r="B20" s="10" t="s">
        <v>38</v>
      </c>
      <c r="C20" s="13" t="n">
        <v>20.3</v>
      </c>
      <c r="D20" s="13" t="n">
        <v>20.45</v>
      </c>
      <c r="E20" s="13" t="n">
        <v>20.55</v>
      </c>
      <c r="F20" s="13"/>
      <c r="G20" s="13"/>
      <c r="H20" s="13"/>
    </row>
    <row r="21" s="14" customFormat="true" ht="32.8" hidden="false" customHeight="false" outlineLevel="0" collapsed="false">
      <c r="A21" s="9" t="s">
        <v>42</v>
      </c>
      <c r="B21" s="10" t="s">
        <v>40</v>
      </c>
      <c r="C21" s="13" t="n">
        <v>102.24</v>
      </c>
      <c r="D21" s="13" t="n">
        <v>102.02</v>
      </c>
      <c r="E21" s="13" t="n">
        <v>102.27</v>
      </c>
      <c r="F21" s="13"/>
      <c r="G21" s="13"/>
      <c r="H21" s="13"/>
    </row>
    <row r="22" s="14" customFormat="true" ht="64.15" hidden="false" customHeight="false" outlineLevel="0" collapsed="false">
      <c r="A22" s="9" t="s">
        <v>43</v>
      </c>
      <c r="B22" s="10" t="s">
        <v>38</v>
      </c>
      <c r="C22" s="13"/>
      <c r="D22" s="13"/>
      <c r="E22" s="13"/>
      <c r="F22" s="13"/>
      <c r="G22" s="13"/>
      <c r="H22" s="13"/>
    </row>
    <row r="23" s="14" customFormat="true" ht="32.8" hidden="false" customHeight="false" outlineLevel="0" collapsed="false">
      <c r="A23" s="9" t="s">
        <v>44</v>
      </c>
      <c r="B23" s="10" t="s">
        <v>40</v>
      </c>
      <c r="C23" s="13"/>
      <c r="D23" s="13"/>
      <c r="E23" s="13"/>
      <c r="F23" s="13"/>
      <c r="G23" s="13"/>
      <c r="H23" s="13"/>
    </row>
    <row r="24" s="14" customFormat="true" ht="48.5" hidden="false" customHeight="false" outlineLevel="0" collapsed="false">
      <c r="A24" s="9" t="s">
        <v>45</v>
      </c>
      <c r="B24" s="10" t="s">
        <v>38</v>
      </c>
      <c r="C24" s="13"/>
      <c r="D24" s="13"/>
      <c r="E24" s="13"/>
      <c r="F24" s="13"/>
      <c r="G24" s="13"/>
      <c r="H24" s="13"/>
    </row>
    <row r="25" s="14" customFormat="true" ht="32.8" hidden="false" customHeight="false" outlineLevel="0" collapsed="false">
      <c r="A25" s="9" t="s">
        <v>46</v>
      </c>
      <c r="B25" s="10" t="s">
        <v>40</v>
      </c>
      <c r="C25" s="13"/>
      <c r="D25" s="13"/>
      <c r="E25" s="13"/>
      <c r="F25" s="13"/>
      <c r="G25" s="13"/>
      <c r="H25" s="13"/>
    </row>
    <row r="26" s="14" customFormat="true" ht="64.15" hidden="false" customHeight="false" outlineLevel="0" collapsed="false">
      <c r="A26" s="9" t="s">
        <v>47</v>
      </c>
      <c r="B26" s="10" t="s">
        <v>38</v>
      </c>
      <c r="C26" s="13"/>
      <c r="D26" s="13"/>
      <c r="E26" s="13"/>
      <c r="F26" s="13"/>
      <c r="G26" s="13"/>
      <c r="H26" s="13"/>
    </row>
    <row r="27" s="14" customFormat="true" ht="32.8" hidden="false" customHeight="false" outlineLevel="0" collapsed="false">
      <c r="A27" s="9" t="s">
        <v>48</v>
      </c>
      <c r="B27" s="10" t="s">
        <v>40</v>
      </c>
      <c r="C27" s="13"/>
      <c r="D27" s="13"/>
      <c r="E27" s="13"/>
      <c r="F27" s="13"/>
      <c r="G27" s="13"/>
      <c r="H27" s="13"/>
    </row>
    <row r="28" s="14" customFormat="true" ht="64.15" hidden="false" customHeight="false" outlineLevel="0" collapsed="false">
      <c r="A28" s="9" t="s">
        <v>49</v>
      </c>
      <c r="B28" s="10" t="s">
        <v>38</v>
      </c>
      <c r="C28" s="13"/>
      <c r="D28" s="13"/>
      <c r="E28" s="13"/>
      <c r="F28" s="13"/>
      <c r="G28" s="13"/>
      <c r="H28" s="13"/>
    </row>
    <row r="29" s="14" customFormat="true" ht="32.8" hidden="false" customHeight="false" outlineLevel="0" collapsed="false">
      <c r="A29" s="9" t="s">
        <v>50</v>
      </c>
      <c r="B29" s="10" t="s">
        <v>40</v>
      </c>
      <c r="C29" s="13"/>
      <c r="D29" s="13"/>
      <c r="E29" s="13"/>
      <c r="F29" s="13"/>
      <c r="G29" s="13"/>
      <c r="H29" s="13"/>
    </row>
    <row r="30" s="14" customFormat="true" ht="48.5" hidden="false" customHeight="false" outlineLevel="0" collapsed="false">
      <c r="A30" s="9" t="s">
        <v>51</v>
      </c>
      <c r="B30" s="10" t="s">
        <v>38</v>
      </c>
      <c r="C30" s="13"/>
      <c r="D30" s="13"/>
      <c r="E30" s="13"/>
      <c r="F30" s="13"/>
      <c r="G30" s="13"/>
      <c r="H30" s="13"/>
    </row>
    <row r="31" s="14" customFormat="true" ht="32.8" hidden="false" customHeight="false" outlineLevel="0" collapsed="false">
      <c r="A31" s="9" t="s">
        <v>52</v>
      </c>
      <c r="B31" s="10" t="s">
        <v>40</v>
      </c>
      <c r="C31" s="13"/>
      <c r="D31" s="13"/>
      <c r="E31" s="13"/>
      <c r="F31" s="13"/>
      <c r="G31" s="13"/>
      <c r="H31" s="13"/>
    </row>
    <row r="32" s="14" customFormat="true" ht="95.5" hidden="false" customHeight="false" outlineLevel="0" collapsed="false">
      <c r="A32" s="9" t="s">
        <v>53</v>
      </c>
      <c r="B32" s="10" t="s">
        <v>38</v>
      </c>
      <c r="C32" s="13"/>
      <c r="D32" s="13"/>
      <c r="E32" s="13"/>
      <c r="F32" s="13"/>
      <c r="G32" s="13"/>
      <c r="H32" s="13"/>
    </row>
    <row r="33" s="14" customFormat="true" ht="64.15" hidden="false" customHeight="false" outlineLevel="0" collapsed="false">
      <c r="A33" s="9" t="s">
        <v>54</v>
      </c>
      <c r="B33" s="10" t="s">
        <v>40</v>
      </c>
      <c r="C33" s="13"/>
      <c r="D33" s="13"/>
      <c r="E33" s="13"/>
      <c r="F33" s="13"/>
      <c r="G33" s="13"/>
      <c r="H33" s="13"/>
    </row>
    <row r="34" s="14" customFormat="true" ht="64.15" hidden="false" customHeight="false" outlineLevel="0" collapsed="false">
      <c r="A34" s="9" t="s">
        <v>55</v>
      </c>
      <c r="B34" s="10" t="s">
        <v>38</v>
      </c>
      <c r="C34" s="13"/>
      <c r="D34" s="13"/>
      <c r="E34" s="13"/>
      <c r="F34" s="13"/>
      <c r="G34" s="13"/>
      <c r="H34" s="13"/>
    </row>
    <row r="35" s="14" customFormat="true" ht="32.8" hidden="false" customHeight="false" outlineLevel="0" collapsed="false">
      <c r="A35" s="9" t="s">
        <v>56</v>
      </c>
      <c r="B35" s="10" t="s">
        <v>40</v>
      </c>
      <c r="C35" s="13"/>
      <c r="D35" s="13"/>
      <c r="E35" s="13"/>
      <c r="F35" s="13"/>
      <c r="G35" s="13"/>
      <c r="H35" s="13"/>
    </row>
    <row r="36" s="14" customFormat="true" ht="79.85" hidden="false" customHeight="false" outlineLevel="0" collapsed="false">
      <c r="A36" s="9" t="s">
        <v>57</v>
      </c>
      <c r="B36" s="10" t="s">
        <v>38</v>
      </c>
      <c r="C36" s="13"/>
      <c r="D36" s="13"/>
      <c r="E36" s="13"/>
      <c r="F36" s="13"/>
      <c r="G36" s="13"/>
      <c r="H36" s="13"/>
    </row>
    <row r="37" s="14" customFormat="true" ht="48.5" hidden="false" customHeight="false" outlineLevel="0" collapsed="false">
      <c r="A37" s="9" t="s">
        <v>58</v>
      </c>
      <c r="B37" s="10" t="s">
        <v>40</v>
      </c>
      <c r="C37" s="13"/>
      <c r="D37" s="13"/>
      <c r="E37" s="13"/>
      <c r="F37" s="13"/>
      <c r="G37" s="13"/>
      <c r="H37" s="13"/>
    </row>
    <row r="38" s="14" customFormat="true" ht="64.15" hidden="false" customHeight="false" outlineLevel="0" collapsed="false">
      <c r="A38" s="9" t="s">
        <v>59</v>
      </c>
      <c r="B38" s="10" t="s">
        <v>38</v>
      </c>
      <c r="C38" s="13"/>
      <c r="D38" s="13"/>
      <c r="E38" s="13"/>
      <c r="F38" s="13"/>
      <c r="G38" s="13"/>
      <c r="H38" s="13"/>
    </row>
    <row r="39" s="14" customFormat="true" ht="32.8" hidden="false" customHeight="false" outlineLevel="0" collapsed="false">
      <c r="A39" s="9" t="s">
        <v>60</v>
      </c>
      <c r="B39" s="10" t="s">
        <v>40</v>
      </c>
      <c r="C39" s="13"/>
      <c r="D39" s="13"/>
      <c r="E39" s="13"/>
      <c r="F39" s="13"/>
      <c r="G39" s="13"/>
      <c r="H39" s="13"/>
    </row>
    <row r="40" s="14" customFormat="true" ht="79.85" hidden="false" customHeight="false" outlineLevel="0" collapsed="false">
      <c r="A40" s="9" t="s">
        <v>61</v>
      </c>
      <c r="B40" s="10" t="s">
        <v>38</v>
      </c>
      <c r="C40" s="13"/>
      <c r="D40" s="13"/>
      <c r="E40" s="13"/>
      <c r="F40" s="13"/>
      <c r="G40" s="13"/>
      <c r="H40" s="13"/>
    </row>
    <row r="41" s="14" customFormat="true" ht="48.5" hidden="false" customHeight="false" outlineLevel="0" collapsed="false">
      <c r="A41" s="9" t="s">
        <v>62</v>
      </c>
      <c r="B41" s="10" t="s">
        <v>40</v>
      </c>
      <c r="C41" s="13"/>
      <c r="D41" s="13"/>
      <c r="E41" s="13"/>
      <c r="F41" s="13"/>
      <c r="G41" s="13"/>
      <c r="H41" s="13"/>
    </row>
    <row r="42" s="14" customFormat="true" ht="64.15" hidden="false" customHeight="false" outlineLevel="0" collapsed="false">
      <c r="A42" s="9" t="s">
        <v>63</v>
      </c>
      <c r="B42" s="10" t="s">
        <v>38</v>
      </c>
      <c r="C42" s="13"/>
      <c r="D42" s="13"/>
      <c r="E42" s="13"/>
      <c r="F42" s="13"/>
      <c r="G42" s="13"/>
      <c r="H42" s="13"/>
    </row>
    <row r="43" s="14" customFormat="true" ht="32.8" hidden="false" customHeight="false" outlineLevel="0" collapsed="false">
      <c r="A43" s="9" t="s">
        <v>64</v>
      </c>
      <c r="B43" s="10" t="s">
        <v>40</v>
      </c>
      <c r="C43" s="13"/>
      <c r="D43" s="13"/>
      <c r="E43" s="13"/>
      <c r="F43" s="13"/>
      <c r="G43" s="13"/>
      <c r="H43" s="13"/>
    </row>
    <row r="44" s="14" customFormat="true" ht="64.15" hidden="false" customHeight="false" outlineLevel="0" collapsed="false">
      <c r="A44" s="9" t="s">
        <v>65</v>
      </c>
      <c r="B44" s="10" t="s">
        <v>38</v>
      </c>
      <c r="C44" s="13"/>
      <c r="D44" s="13"/>
      <c r="E44" s="13"/>
      <c r="F44" s="13"/>
      <c r="G44" s="13"/>
      <c r="H44" s="13"/>
    </row>
    <row r="45" s="14" customFormat="true" ht="32.8" hidden="false" customHeight="false" outlineLevel="0" collapsed="false">
      <c r="A45" s="9" t="s">
        <v>66</v>
      </c>
      <c r="B45" s="10" t="s">
        <v>40</v>
      </c>
      <c r="C45" s="13"/>
      <c r="D45" s="13"/>
      <c r="E45" s="13"/>
      <c r="F45" s="13"/>
      <c r="G45" s="13"/>
      <c r="H45" s="13"/>
    </row>
    <row r="46" s="14" customFormat="true" ht="64.15" hidden="false" customHeight="false" outlineLevel="0" collapsed="false">
      <c r="A46" s="9" t="s">
        <v>67</v>
      </c>
      <c r="B46" s="10" t="s">
        <v>38</v>
      </c>
      <c r="C46" s="13"/>
      <c r="D46" s="13"/>
      <c r="E46" s="13"/>
      <c r="F46" s="13"/>
      <c r="G46" s="13"/>
      <c r="H46" s="13"/>
    </row>
    <row r="47" s="14" customFormat="true" ht="32.8" hidden="false" customHeight="false" outlineLevel="0" collapsed="false">
      <c r="A47" s="9" t="s">
        <v>68</v>
      </c>
      <c r="B47" s="10" t="s">
        <v>40</v>
      </c>
      <c r="C47" s="13"/>
      <c r="D47" s="13"/>
      <c r="E47" s="13"/>
      <c r="F47" s="13"/>
      <c r="G47" s="13"/>
      <c r="H47" s="13"/>
    </row>
    <row r="48" s="14" customFormat="true" ht="79.85" hidden="false" customHeight="false" outlineLevel="0" collapsed="false">
      <c r="A48" s="9" t="s">
        <v>69</v>
      </c>
      <c r="B48" s="10" t="s">
        <v>38</v>
      </c>
      <c r="C48" s="13"/>
      <c r="D48" s="13"/>
      <c r="E48" s="13"/>
      <c r="F48" s="13"/>
      <c r="G48" s="13"/>
      <c r="H48" s="13"/>
    </row>
    <row r="49" s="14" customFormat="true" ht="48.5" hidden="false" customHeight="false" outlineLevel="0" collapsed="false">
      <c r="A49" s="9" t="s">
        <v>70</v>
      </c>
      <c r="B49" s="10" t="s">
        <v>40</v>
      </c>
      <c r="C49" s="13"/>
      <c r="D49" s="13"/>
      <c r="E49" s="13"/>
      <c r="F49" s="13"/>
      <c r="G49" s="13"/>
      <c r="H49" s="13"/>
    </row>
    <row r="50" s="14" customFormat="true" ht="64.15" hidden="false" customHeight="false" outlineLevel="0" collapsed="false">
      <c r="A50" s="9" t="s">
        <v>71</v>
      </c>
      <c r="B50" s="10" t="s">
        <v>38</v>
      </c>
      <c r="C50" s="13"/>
      <c r="D50" s="13"/>
      <c r="E50" s="13"/>
      <c r="F50" s="13"/>
      <c r="G50" s="13"/>
      <c r="H50" s="13"/>
    </row>
    <row r="51" s="14" customFormat="true" ht="32.8" hidden="false" customHeight="false" outlineLevel="0" collapsed="false">
      <c r="A51" s="9" t="s">
        <v>72</v>
      </c>
      <c r="B51" s="10" t="s">
        <v>40</v>
      </c>
      <c r="C51" s="13"/>
      <c r="D51" s="13"/>
      <c r="E51" s="13"/>
      <c r="F51" s="13"/>
      <c r="G51" s="13"/>
      <c r="H51" s="13"/>
    </row>
    <row r="52" s="14" customFormat="true" ht="64.15" hidden="false" customHeight="false" outlineLevel="0" collapsed="false">
      <c r="A52" s="9" t="s">
        <v>73</v>
      </c>
      <c r="B52" s="10" t="s">
        <v>38</v>
      </c>
      <c r="C52" s="13"/>
      <c r="D52" s="13"/>
      <c r="E52" s="13"/>
      <c r="F52" s="13"/>
      <c r="G52" s="13"/>
      <c r="H52" s="13"/>
    </row>
    <row r="53" s="14" customFormat="true" ht="32.8" hidden="false" customHeight="false" outlineLevel="0" collapsed="false">
      <c r="A53" s="9" t="s">
        <v>74</v>
      </c>
      <c r="B53" s="10" t="s">
        <v>40</v>
      </c>
      <c r="C53" s="13"/>
      <c r="D53" s="13"/>
      <c r="E53" s="13"/>
      <c r="F53" s="13"/>
      <c r="G53" s="13"/>
      <c r="H53" s="13"/>
    </row>
    <row r="54" s="14" customFormat="true" ht="64.15" hidden="false" customHeight="false" outlineLevel="0" collapsed="false">
      <c r="A54" s="9" t="s">
        <v>75</v>
      </c>
      <c r="B54" s="10" t="s">
        <v>38</v>
      </c>
      <c r="C54" s="13"/>
      <c r="D54" s="13"/>
      <c r="E54" s="13"/>
      <c r="F54" s="13"/>
      <c r="G54" s="13"/>
      <c r="H54" s="13"/>
    </row>
    <row r="55" s="14" customFormat="true" ht="32.8" hidden="false" customHeight="false" outlineLevel="0" collapsed="false">
      <c r="A55" s="9" t="s">
        <v>76</v>
      </c>
      <c r="B55" s="10" t="s">
        <v>40</v>
      </c>
      <c r="C55" s="13"/>
      <c r="D55" s="13"/>
      <c r="E55" s="13"/>
      <c r="F55" s="13"/>
      <c r="G55" s="13"/>
      <c r="H55" s="13"/>
    </row>
    <row r="56" s="14" customFormat="true" ht="48.5" hidden="false" customHeight="false" outlineLevel="0" collapsed="false">
      <c r="A56" s="9" t="s">
        <v>77</v>
      </c>
      <c r="B56" s="10" t="s">
        <v>38</v>
      </c>
      <c r="C56" s="13"/>
      <c r="D56" s="13"/>
      <c r="E56" s="13"/>
      <c r="F56" s="13"/>
      <c r="G56" s="13"/>
      <c r="H56" s="13"/>
    </row>
    <row r="57" s="14" customFormat="true" ht="32.8" hidden="false" customHeight="false" outlineLevel="0" collapsed="false">
      <c r="A57" s="9" t="s">
        <v>78</v>
      </c>
      <c r="B57" s="10" t="s">
        <v>40</v>
      </c>
      <c r="C57" s="13"/>
      <c r="D57" s="13"/>
      <c r="E57" s="13"/>
      <c r="F57" s="13"/>
      <c r="G57" s="13"/>
      <c r="H57" s="13"/>
    </row>
    <row r="58" s="14" customFormat="true" ht="64.15" hidden="false" customHeight="false" outlineLevel="0" collapsed="false">
      <c r="A58" s="9" t="s">
        <v>79</v>
      </c>
      <c r="B58" s="10" t="s">
        <v>38</v>
      </c>
      <c r="C58" s="13"/>
      <c r="D58" s="13"/>
      <c r="E58" s="13"/>
      <c r="F58" s="13"/>
      <c r="G58" s="13"/>
      <c r="H58" s="13"/>
    </row>
    <row r="59" s="14" customFormat="true" ht="32.8" hidden="false" customHeight="false" outlineLevel="0" collapsed="false">
      <c r="A59" s="9" t="s">
        <v>80</v>
      </c>
      <c r="B59" s="10" t="s">
        <v>40</v>
      </c>
      <c r="C59" s="13"/>
      <c r="D59" s="13"/>
      <c r="E59" s="13"/>
      <c r="F59" s="13"/>
      <c r="G59" s="13"/>
      <c r="H59" s="13"/>
    </row>
    <row r="60" s="14" customFormat="true" ht="32.8" hidden="false" customHeight="false" outlineLevel="0" collapsed="false">
      <c r="A60" s="21" t="s">
        <v>81</v>
      </c>
      <c r="B60" s="10"/>
      <c r="C60" s="13"/>
      <c r="D60" s="13"/>
      <c r="E60" s="13"/>
      <c r="F60" s="13"/>
      <c r="G60" s="13"/>
      <c r="H60" s="13"/>
    </row>
    <row r="61" s="14" customFormat="true" ht="79.85" hidden="false" customHeight="false" outlineLevel="0" collapsed="false">
      <c r="A61" s="9" t="s">
        <v>82</v>
      </c>
      <c r="B61" s="10" t="s">
        <v>38</v>
      </c>
      <c r="C61" s="13" t="n">
        <v>231</v>
      </c>
      <c r="D61" s="13" t="n">
        <v>232.2</v>
      </c>
      <c r="E61" s="13" t="n">
        <v>236</v>
      </c>
      <c r="F61" s="13"/>
      <c r="G61" s="13"/>
      <c r="H61" s="13"/>
    </row>
    <row r="62" s="14" customFormat="true" ht="48.5" hidden="false" customHeight="false" outlineLevel="0" collapsed="false">
      <c r="A62" s="9" t="s">
        <v>83</v>
      </c>
      <c r="B62" s="10" t="s">
        <v>40</v>
      </c>
      <c r="C62" s="13" t="n">
        <v>102.7</v>
      </c>
      <c r="D62" s="13" t="n">
        <v>102.04</v>
      </c>
      <c r="E62" s="13" t="n">
        <v>102.5</v>
      </c>
      <c r="F62" s="13"/>
      <c r="G62" s="13"/>
      <c r="H62" s="13"/>
    </row>
    <row r="63" s="14" customFormat="true" ht="48.5" hidden="false" customHeight="false" outlineLevel="0" collapsed="false">
      <c r="A63" s="21" t="s">
        <v>84</v>
      </c>
      <c r="B63" s="10"/>
      <c r="C63" s="13"/>
      <c r="D63" s="13"/>
      <c r="E63" s="13"/>
      <c r="F63" s="13"/>
      <c r="G63" s="13"/>
      <c r="H63" s="13"/>
    </row>
    <row r="64" s="14" customFormat="true" ht="79.85" hidden="false" customHeight="false" outlineLevel="0" collapsed="false">
      <c r="A64" s="9" t="s">
        <v>85</v>
      </c>
      <c r="B64" s="10" t="s">
        <v>38</v>
      </c>
      <c r="C64" s="13"/>
      <c r="D64" s="13"/>
      <c r="E64" s="13"/>
      <c r="F64" s="13"/>
      <c r="G64" s="13"/>
      <c r="H64" s="13"/>
    </row>
    <row r="65" s="14" customFormat="true" ht="48.5" hidden="false" customHeight="false" outlineLevel="0" collapsed="false">
      <c r="A65" s="9" t="s">
        <v>86</v>
      </c>
      <c r="B65" s="10" t="s">
        <v>40</v>
      </c>
      <c r="C65" s="13"/>
      <c r="D65" s="13"/>
      <c r="E65" s="13"/>
      <c r="F65" s="13"/>
      <c r="G65" s="13"/>
      <c r="H65" s="13"/>
    </row>
    <row r="66" s="14" customFormat="true" ht="18" hidden="false" customHeight="false" outlineLevel="0" collapsed="false">
      <c r="A66" s="21" t="s">
        <v>87</v>
      </c>
      <c r="B66" s="10"/>
      <c r="C66" s="13"/>
      <c r="D66" s="13"/>
      <c r="E66" s="13"/>
      <c r="F66" s="13"/>
      <c r="G66" s="13"/>
      <c r="H66" s="13"/>
    </row>
    <row r="67" s="14" customFormat="true" ht="18" hidden="false" customHeight="false" outlineLevel="0" collapsed="false">
      <c r="A67" s="9" t="s">
        <v>88</v>
      </c>
      <c r="B67" s="28" t="s">
        <v>89</v>
      </c>
      <c r="C67" s="17" t="n">
        <v>8385</v>
      </c>
      <c r="D67" s="17" t="n">
        <v>8390</v>
      </c>
      <c r="E67" s="17" t="n">
        <v>8395</v>
      </c>
      <c r="F67" s="13"/>
      <c r="G67" s="13"/>
      <c r="H67" s="13"/>
    </row>
    <row r="68" s="14" customFormat="true" ht="32.8" hidden="false" customHeight="false" outlineLevel="0" collapsed="false">
      <c r="A68" s="9" t="s">
        <v>90</v>
      </c>
      <c r="B68" s="10" t="s">
        <v>91</v>
      </c>
      <c r="C68" s="107" t="n">
        <v>100</v>
      </c>
      <c r="D68" s="107" t="n">
        <v>100.1</v>
      </c>
      <c r="E68" s="107" t="n">
        <v>100</v>
      </c>
      <c r="F68" s="13"/>
      <c r="G68" s="13"/>
      <c r="H68" s="13"/>
    </row>
    <row r="69" s="14" customFormat="true" ht="32.8" hidden="false" customHeight="false" outlineLevel="0" collapsed="false">
      <c r="A69" s="9" t="s">
        <v>92</v>
      </c>
      <c r="B69" s="10"/>
      <c r="C69" s="17"/>
      <c r="D69" s="17"/>
      <c r="E69" s="17"/>
      <c r="F69" s="13"/>
      <c r="G69" s="13"/>
      <c r="H69" s="13"/>
    </row>
    <row r="70" s="14" customFormat="true" ht="18" hidden="false" customHeight="false" outlineLevel="0" collapsed="false">
      <c r="A70" s="9" t="s">
        <v>93</v>
      </c>
      <c r="B70" s="10" t="s">
        <v>94</v>
      </c>
      <c r="C70" s="18" t="n">
        <v>4255</v>
      </c>
      <c r="D70" s="18" t="n">
        <v>4268</v>
      </c>
      <c r="E70" s="18" t="n">
        <v>4277</v>
      </c>
      <c r="F70" s="13"/>
      <c r="G70" s="13"/>
      <c r="H70" s="13"/>
    </row>
    <row r="71" s="14" customFormat="true" ht="32.8" hidden="false" customHeight="false" outlineLevel="0" collapsed="false">
      <c r="A71" s="9" t="s">
        <v>95</v>
      </c>
      <c r="B71" s="10" t="s">
        <v>91</v>
      </c>
      <c r="C71" s="17" t="n">
        <v>101</v>
      </c>
      <c r="D71" s="17" t="n">
        <v>100</v>
      </c>
      <c r="E71" s="17" t="n">
        <v>100.1</v>
      </c>
      <c r="F71" s="13"/>
      <c r="G71" s="13"/>
      <c r="H71" s="13"/>
    </row>
    <row r="72" s="14" customFormat="true" ht="18" hidden="false" customHeight="false" outlineLevel="0" collapsed="false">
      <c r="A72" s="9" t="s">
        <v>96</v>
      </c>
      <c r="B72" s="10" t="s">
        <v>94</v>
      </c>
      <c r="C72" s="17" t="n">
        <f aca="false">C67-C70</f>
        <v>4130</v>
      </c>
      <c r="D72" s="17" t="n">
        <f aca="false">D67-D70</f>
        <v>4122</v>
      </c>
      <c r="E72" s="17" t="n">
        <f aca="false">E67-E70</f>
        <v>4118</v>
      </c>
      <c r="F72" s="13"/>
      <c r="G72" s="13"/>
      <c r="H72" s="13"/>
    </row>
    <row r="73" s="14" customFormat="true" ht="32.8" hidden="false" customHeight="false" outlineLevel="0" collapsed="false">
      <c r="A73" s="9" t="s">
        <v>97</v>
      </c>
      <c r="B73" s="10" t="s">
        <v>91</v>
      </c>
      <c r="C73" s="17" t="n">
        <v>101</v>
      </c>
      <c r="D73" s="17" t="n">
        <v>100.1</v>
      </c>
      <c r="E73" s="17" t="n">
        <v>100</v>
      </c>
      <c r="F73" s="13"/>
      <c r="G73" s="13"/>
      <c r="H73" s="13"/>
    </row>
    <row r="74" s="14" customFormat="true" ht="32.8" hidden="false" customHeight="false" outlineLevel="0" collapsed="false">
      <c r="A74" s="21" t="s">
        <v>98</v>
      </c>
      <c r="B74" s="10"/>
      <c r="C74" s="37"/>
      <c r="D74" s="37"/>
      <c r="E74" s="37"/>
      <c r="F74" s="13"/>
      <c r="G74" s="13"/>
      <c r="H74" s="13"/>
    </row>
    <row r="75" s="14" customFormat="true" ht="18" hidden="false" customHeight="false" outlineLevel="0" collapsed="false">
      <c r="A75" s="9" t="s">
        <v>99</v>
      </c>
      <c r="B75" s="10" t="s">
        <v>100</v>
      </c>
      <c r="C75" s="17" t="n">
        <v>297</v>
      </c>
      <c r="D75" s="17" t="n">
        <v>298</v>
      </c>
      <c r="E75" s="17" t="n">
        <v>300</v>
      </c>
      <c r="F75" s="13"/>
      <c r="G75" s="13"/>
      <c r="H75" s="13"/>
    </row>
    <row r="76" s="14" customFormat="true" ht="18" hidden="false" customHeight="false" outlineLevel="0" collapsed="false">
      <c r="A76" s="9" t="s">
        <v>101</v>
      </c>
      <c r="B76" s="10" t="s">
        <v>100</v>
      </c>
      <c r="C76" s="17" t="n">
        <v>0</v>
      </c>
      <c r="D76" s="17" t="n">
        <v>0</v>
      </c>
      <c r="E76" s="17" t="n">
        <v>0</v>
      </c>
      <c r="F76" s="13"/>
      <c r="G76" s="13"/>
      <c r="H76" s="13"/>
    </row>
    <row r="77" s="14" customFormat="true" ht="18" hidden="false" customHeight="false" outlineLevel="0" collapsed="false">
      <c r="A77" s="9" t="s">
        <v>102</v>
      </c>
      <c r="B77" s="10" t="s">
        <v>100</v>
      </c>
      <c r="C77" s="17" t="n">
        <v>0.4</v>
      </c>
      <c r="D77" s="17" t="n">
        <v>0.4</v>
      </c>
      <c r="E77" s="17" t="n">
        <v>0.4</v>
      </c>
      <c r="F77" s="13"/>
      <c r="G77" s="13"/>
      <c r="H77" s="13"/>
    </row>
    <row r="78" s="14" customFormat="true" ht="18" hidden="false" customHeight="false" outlineLevel="0" collapsed="false">
      <c r="A78" s="9" t="s">
        <v>103</v>
      </c>
      <c r="B78" s="10" t="s">
        <v>100</v>
      </c>
      <c r="C78" s="17" t="n">
        <v>0.4</v>
      </c>
      <c r="D78" s="17" t="n">
        <v>0.4</v>
      </c>
      <c r="E78" s="17" t="n">
        <v>0.4</v>
      </c>
      <c r="F78" s="13"/>
      <c r="G78" s="13"/>
      <c r="H78" s="13"/>
    </row>
    <row r="79" s="14" customFormat="true" ht="18" hidden="false" customHeight="false" outlineLevel="0" collapsed="false">
      <c r="A79" s="9" t="s">
        <v>104</v>
      </c>
      <c r="B79" s="10" t="s">
        <v>100</v>
      </c>
      <c r="C79" s="17" t="n">
        <v>0.01</v>
      </c>
      <c r="D79" s="17" t="n">
        <v>0.01</v>
      </c>
      <c r="E79" s="17" t="n">
        <v>0.01</v>
      </c>
      <c r="F79" s="13"/>
      <c r="G79" s="13"/>
      <c r="H79" s="13"/>
    </row>
    <row r="80" s="14" customFormat="true" ht="18" hidden="false" customHeight="false" outlineLevel="0" collapsed="false">
      <c r="A80" s="9" t="s">
        <v>105</v>
      </c>
      <c r="B80" s="10" t="s">
        <v>100</v>
      </c>
      <c r="C80" s="17" t="n">
        <v>0.1</v>
      </c>
      <c r="D80" s="17" t="n">
        <v>0.2</v>
      </c>
      <c r="E80" s="17" t="n">
        <v>0.3</v>
      </c>
      <c r="F80" s="13"/>
      <c r="G80" s="13"/>
      <c r="H80" s="13"/>
    </row>
    <row r="81" s="14" customFormat="true" ht="18" hidden="false" customHeight="false" outlineLevel="0" collapsed="false">
      <c r="A81" s="9" t="s">
        <v>106</v>
      </c>
      <c r="B81" s="10" t="s">
        <v>100</v>
      </c>
      <c r="C81" s="10" t="n">
        <v>49.2</v>
      </c>
      <c r="D81" s="10" t="n">
        <v>49.8</v>
      </c>
      <c r="E81" s="10" t="n">
        <v>50</v>
      </c>
      <c r="F81" s="13"/>
      <c r="G81" s="13"/>
      <c r="H81" s="13"/>
    </row>
    <row r="82" s="14" customFormat="true" ht="18" hidden="false" customHeight="false" outlineLevel="0" collapsed="false">
      <c r="A82" s="9" t="s">
        <v>107</v>
      </c>
      <c r="B82" s="10" t="s">
        <v>100</v>
      </c>
      <c r="C82" s="17" t="n">
        <v>9.7</v>
      </c>
      <c r="D82" s="17" t="n">
        <v>9.8</v>
      </c>
      <c r="E82" s="17" t="n">
        <v>10.8</v>
      </c>
      <c r="F82" s="13"/>
      <c r="G82" s="13"/>
      <c r="H82" s="13"/>
    </row>
    <row r="83" s="14" customFormat="true" ht="18" hidden="false" customHeight="false" outlineLevel="0" collapsed="false">
      <c r="A83" s="9" t="s">
        <v>108</v>
      </c>
      <c r="B83" s="10" t="s">
        <v>233</v>
      </c>
      <c r="C83" s="17" t="n">
        <v>9.85</v>
      </c>
      <c r="D83" s="17" t="n">
        <v>9.98</v>
      </c>
      <c r="E83" s="17" t="n">
        <v>10.2</v>
      </c>
      <c r="F83" s="13"/>
      <c r="G83" s="13"/>
      <c r="H83" s="13"/>
    </row>
    <row r="84" s="14" customFormat="true" ht="18" hidden="false" customHeight="false" outlineLevel="0" collapsed="false">
      <c r="A84" s="21" t="s">
        <v>110</v>
      </c>
      <c r="B84" s="10"/>
      <c r="C84" s="37"/>
      <c r="D84" s="37"/>
      <c r="E84" s="37"/>
      <c r="F84" s="13"/>
      <c r="G84" s="13"/>
      <c r="H84" s="13"/>
    </row>
    <row r="85" s="14" customFormat="true" ht="32.8" hidden="false" customHeight="false" outlineLevel="0" collapsed="false">
      <c r="A85" s="9" t="s">
        <v>111</v>
      </c>
      <c r="B85" s="28" t="s">
        <v>112</v>
      </c>
      <c r="C85" s="17" t="n">
        <v>218</v>
      </c>
      <c r="D85" s="17" t="n">
        <v>221</v>
      </c>
      <c r="E85" s="17" t="n">
        <v>223</v>
      </c>
      <c r="F85" s="13"/>
      <c r="G85" s="13"/>
      <c r="H85" s="13"/>
    </row>
    <row r="86" s="14" customFormat="true" ht="32.8" hidden="false" customHeight="false" outlineLevel="0" collapsed="false">
      <c r="A86" s="79" t="s">
        <v>113</v>
      </c>
      <c r="B86" s="10" t="s">
        <v>91</v>
      </c>
      <c r="C86" s="17" t="n">
        <v>97.68</v>
      </c>
      <c r="D86" s="17" t="n">
        <v>97.76</v>
      </c>
      <c r="E86" s="17" t="n">
        <v>97.78</v>
      </c>
      <c r="F86" s="13"/>
      <c r="G86" s="13"/>
      <c r="H86" s="13"/>
    </row>
    <row r="87" s="14" customFormat="true" ht="18" hidden="false" customHeight="false" outlineLevel="0" collapsed="false">
      <c r="A87" s="9" t="s">
        <v>114</v>
      </c>
      <c r="B87" s="28" t="s">
        <v>115</v>
      </c>
      <c r="C87" s="107" t="n">
        <v>2.675</v>
      </c>
      <c r="D87" s="107" t="n">
        <v>2.68</v>
      </c>
      <c r="E87" s="107" t="n">
        <v>2.685</v>
      </c>
      <c r="F87" s="13"/>
      <c r="G87" s="13"/>
      <c r="H87" s="13"/>
    </row>
    <row r="88" s="14" customFormat="true" ht="18" hidden="false" customHeight="false" outlineLevel="0" collapsed="false">
      <c r="A88" s="21" t="s">
        <v>116</v>
      </c>
      <c r="B88" s="10"/>
      <c r="C88" s="37"/>
      <c r="D88" s="37"/>
      <c r="E88" s="37"/>
      <c r="F88" s="13"/>
      <c r="G88" s="13"/>
      <c r="H88" s="13"/>
    </row>
    <row r="89" s="14" customFormat="true" ht="18" hidden="false" customHeight="false" outlineLevel="0" collapsed="false">
      <c r="A89" s="9" t="s">
        <v>117</v>
      </c>
      <c r="B89" s="10" t="s">
        <v>118</v>
      </c>
      <c r="C89" s="107" t="n">
        <v>358.1</v>
      </c>
      <c r="D89" s="107" t="n">
        <v>365.2</v>
      </c>
      <c r="E89" s="107" t="n">
        <v>369.4</v>
      </c>
      <c r="F89" s="13"/>
      <c r="G89" s="13"/>
      <c r="H89" s="13"/>
    </row>
    <row r="90" s="14" customFormat="true" ht="32.8" hidden="false" customHeight="false" outlineLevel="0" collapsed="false">
      <c r="A90" s="79" t="s">
        <v>119</v>
      </c>
      <c r="B90" s="10" t="s">
        <v>91</v>
      </c>
      <c r="C90" s="17" t="n">
        <v>100.67</v>
      </c>
      <c r="D90" s="17" t="n">
        <v>101.63</v>
      </c>
      <c r="E90" s="17" t="n">
        <v>101.65</v>
      </c>
      <c r="F90" s="13"/>
      <c r="G90" s="13"/>
      <c r="H90" s="13"/>
    </row>
    <row r="91" s="14" customFormat="true" ht="18" hidden="false" customHeight="false" outlineLevel="0" collapsed="false">
      <c r="A91" s="9" t="s">
        <v>120</v>
      </c>
      <c r="B91" s="10" t="s">
        <v>118</v>
      </c>
      <c r="C91" s="107" t="n">
        <v>341.5</v>
      </c>
      <c r="D91" s="107" t="n">
        <v>348</v>
      </c>
      <c r="E91" s="107" t="n">
        <v>350</v>
      </c>
      <c r="F91" s="13"/>
      <c r="G91" s="13"/>
      <c r="H91" s="13"/>
    </row>
    <row r="92" s="14" customFormat="true" ht="32.8" hidden="false" customHeight="false" outlineLevel="0" collapsed="false">
      <c r="A92" s="79" t="s">
        <v>121</v>
      </c>
      <c r="B92" s="10" t="s">
        <v>91</v>
      </c>
      <c r="C92" s="17" t="n">
        <v>95.88</v>
      </c>
      <c r="D92" s="17" t="n">
        <v>96.35</v>
      </c>
      <c r="E92" s="17" t="n">
        <v>96.35</v>
      </c>
      <c r="F92" s="13"/>
      <c r="G92" s="13"/>
      <c r="H92" s="13"/>
    </row>
    <row r="93" s="14" customFormat="true" ht="48.5" hidden="false" customHeight="false" outlineLevel="0" collapsed="false">
      <c r="A93" s="21" t="s">
        <v>122</v>
      </c>
      <c r="B93" s="10"/>
      <c r="C93" s="37"/>
      <c r="D93" s="37"/>
      <c r="E93" s="37"/>
      <c r="F93" s="13"/>
      <c r="G93" s="13"/>
      <c r="H93" s="13"/>
    </row>
    <row r="94" s="14" customFormat="true" ht="32.8" hidden="false" customHeight="false" outlineLevel="0" collapsed="false">
      <c r="A94" s="9" t="s">
        <v>123</v>
      </c>
      <c r="B94" s="10" t="s">
        <v>124</v>
      </c>
      <c r="C94" s="41" t="n">
        <v>15</v>
      </c>
      <c r="D94" s="41" t="n">
        <v>18</v>
      </c>
      <c r="E94" s="41" t="n">
        <v>19</v>
      </c>
      <c r="F94" s="13"/>
      <c r="G94" s="13"/>
      <c r="H94" s="13"/>
    </row>
    <row r="95" s="14" customFormat="true" ht="48.5" hidden="false" customHeight="false" outlineLevel="0" collapsed="false">
      <c r="A95" s="9" t="s">
        <v>125</v>
      </c>
      <c r="B95" s="28" t="s">
        <v>126</v>
      </c>
      <c r="C95" s="108" t="n">
        <v>0.512</v>
      </c>
      <c r="D95" s="108" t="n">
        <v>0.518</v>
      </c>
      <c r="E95" s="108" t="n">
        <v>0.53</v>
      </c>
      <c r="F95" s="13"/>
      <c r="G95" s="13"/>
      <c r="H95" s="13"/>
    </row>
    <row r="96" s="14" customFormat="true" ht="32.8" hidden="false" customHeight="false" outlineLevel="0" collapsed="false">
      <c r="A96" s="9" t="s">
        <v>127</v>
      </c>
      <c r="B96" s="10" t="s">
        <v>128</v>
      </c>
      <c r="C96" s="110"/>
      <c r="D96" s="110"/>
      <c r="E96" s="110"/>
      <c r="F96" s="13"/>
      <c r="G96" s="13"/>
      <c r="H96" s="13"/>
    </row>
    <row r="97" s="14" customFormat="true" ht="18" hidden="false" customHeight="false" outlineLevel="0" collapsed="false">
      <c r="A97" s="21" t="s">
        <v>129</v>
      </c>
      <c r="B97" s="10"/>
      <c r="C97" s="37"/>
      <c r="D97" s="37"/>
      <c r="E97" s="37"/>
      <c r="F97" s="13"/>
      <c r="G97" s="13"/>
      <c r="H97" s="13"/>
    </row>
    <row r="98" s="14" customFormat="true" ht="39.75" hidden="false" customHeight="true" outlineLevel="0" collapsed="false">
      <c r="A98" s="9" t="s">
        <v>130</v>
      </c>
      <c r="B98" s="10" t="s">
        <v>112</v>
      </c>
      <c r="C98" s="37" t="n">
        <v>1045</v>
      </c>
      <c r="D98" s="37" t="n">
        <v>1049</v>
      </c>
      <c r="E98" s="37" t="n">
        <v>1053</v>
      </c>
      <c r="F98" s="13"/>
      <c r="G98" s="13"/>
      <c r="H98" s="13"/>
    </row>
    <row r="99" s="14" customFormat="true" ht="39.75" hidden="false" customHeight="true" outlineLevel="0" collapsed="false">
      <c r="A99" s="9" t="s">
        <v>131</v>
      </c>
      <c r="B99" s="10" t="s">
        <v>91</v>
      </c>
      <c r="C99" s="17" t="n">
        <v>97.09</v>
      </c>
      <c r="D99" s="17" t="n">
        <v>98.46</v>
      </c>
      <c r="E99" s="17" t="n">
        <v>98.78</v>
      </c>
      <c r="F99" s="13"/>
      <c r="G99" s="13"/>
      <c r="H99" s="13"/>
    </row>
    <row r="100" s="14" customFormat="true" ht="79.5" hidden="false" customHeight="true" outlineLevel="0" collapsed="false">
      <c r="A100" s="9" t="s">
        <v>132</v>
      </c>
      <c r="B100" s="10" t="s">
        <v>38</v>
      </c>
      <c r="C100" s="13" t="n">
        <v>92.4</v>
      </c>
      <c r="D100" s="13" t="n">
        <v>92.8</v>
      </c>
      <c r="E100" s="13" t="n">
        <v>93.1</v>
      </c>
      <c r="F100" s="13"/>
      <c r="G100" s="13"/>
      <c r="H100" s="13"/>
    </row>
    <row r="101" s="14" customFormat="true" ht="32.8" hidden="false" customHeight="false" outlineLevel="0" collapsed="false">
      <c r="A101" s="9" t="s">
        <v>133</v>
      </c>
      <c r="B101" s="10" t="s">
        <v>91</v>
      </c>
      <c r="C101" s="13" t="n">
        <v>96.15</v>
      </c>
      <c r="D101" s="13" t="n">
        <v>96.43</v>
      </c>
      <c r="E101" s="13" t="n">
        <v>96.54</v>
      </c>
      <c r="F101" s="13"/>
      <c r="G101" s="13"/>
      <c r="H101" s="13"/>
    </row>
    <row r="102" s="14" customFormat="true" ht="32.8" hidden="false" customHeight="false" outlineLevel="0" collapsed="false">
      <c r="A102" s="76" t="s">
        <v>134</v>
      </c>
      <c r="B102" s="10"/>
      <c r="C102" s="13"/>
      <c r="D102" s="13"/>
      <c r="E102" s="13"/>
      <c r="F102" s="13"/>
      <c r="G102" s="13"/>
      <c r="H102" s="13"/>
    </row>
    <row r="103" s="14" customFormat="true" ht="18" hidden="false" customHeight="false" outlineLevel="0" collapsed="false">
      <c r="A103" s="9" t="s">
        <v>135</v>
      </c>
      <c r="B103" s="10" t="s">
        <v>118</v>
      </c>
      <c r="C103" s="124"/>
      <c r="D103" s="124"/>
      <c r="E103" s="124"/>
      <c r="F103" s="13"/>
      <c r="G103" s="13"/>
      <c r="H103" s="13"/>
    </row>
    <row r="104" s="14" customFormat="true" ht="18" hidden="false" customHeight="false" outlineLevel="0" collapsed="false">
      <c r="A104" s="9" t="s">
        <v>136</v>
      </c>
      <c r="B104" s="10" t="s">
        <v>118</v>
      </c>
      <c r="C104" s="124"/>
      <c r="D104" s="124"/>
      <c r="E104" s="124"/>
      <c r="F104" s="13"/>
      <c r="G104" s="13"/>
      <c r="H104" s="13"/>
    </row>
    <row r="105" s="14" customFormat="true" ht="18" hidden="false" customHeight="false" outlineLevel="0" collapsed="false">
      <c r="A105" s="9" t="s">
        <v>137</v>
      </c>
      <c r="B105" s="10" t="s">
        <v>118</v>
      </c>
      <c r="C105" s="124"/>
      <c r="D105" s="124"/>
      <c r="E105" s="124"/>
      <c r="F105" s="13"/>
      <c r="G105" s="13"/>
      <c r="H105" s="13"/>
    </row>
    <row r="106" s="14" customFormat="true" ht="18" hidden="false" customHeight="false" outlineLevel="0" collapsed="false">
      <c r="A106" s="9" t="s">
        <v>138</v>
      </c>
      <c r="B106" s="10" t="s">
        <v>118</v>
      </c>
      <c r="C106" s="124"/>
      <c r="D106" s="124"/>
      <c r="E106" s="124"/>
      <c r="F106" s="13"/>
      <c r="G106" s="13"/>
      <c r="H106" s="13"/>
    </row>
    <row r="107" s="14" customFormat="true" ht="18" hidden="false" customHeight="false" outlineLevel="0" collapsed="false">
      <c r="A107" s="9" t="s">
        <v>139</v>
      </c>
      <c r="B107" s="10" t="s">
        <v>118</v>
      </c>
      <c r="C107" s="124"/>
      <c r="D107" s="124"/>
      <c r="E107" s="124"/>
      <c r="F107" s="13"/>
      <c r="G107" s="13"/>
      <c r="H107" s="13"/>
    </row>
    <row r="108" s="14" customFormat="true" ht="18" hidden="false" customHeight="false" outlineLevel="0" collapsed="false">
      <c r="A108" s="9" t="s">
        <v>140</v>
      </c>
      <c r="B108" s="10" t="s">
        <v>118</v>
      </c>
      <c r="C108" s="13" t="n">
        <v>20.4</v>
      </c>
      <c r="D108" s="13" t="n">
        <v>20.85</v>
      </c>
      <c r="E108" s="13" t="n">
        <v>20.9</v>
      </c>
      <c r="F108" s="13"/>
      <c r="G108" s="13"/>
      <c r="H108" s="13"/>
    </row>
    <row r="109" s="14" customFormat="true" ht="18" hidden="false" customHeight="false" outlineLevel="0" collapsed="false">
      <c r="A109" s="9" t="s">
        <v>141</v>
      </c>
      <c r="B109" s="10" t="s">
        <v>118</v>
      </c>
      <c r="C109" s="124"/>
      <c r="D109" s="124"/>
      <c r="E109" s="124"/>
      <c r="F109" s="13"/>
      <c r="G109" s="13"/>
      <c r="H109" s="13"/>
    </row>
    <row r="110" s="14" customFormat="true" ht="18" hidden="false" customHeight="false" outlineLevel="0" collapsed="false">
      <c r="A110" s="9" t="s">
        <v>142</v>
      </c>
      <c r="B110" s="10" t="s">
        <v>118</v>
      </c>
      <c r="C110" s="124"/>
      <c r="D110" s="124"/>
      <c r="E110" s="124"/>
      <c r="F110" s="13"/>
      <c r="G110" s="13"/>
      <c r="H110" s="13"/>
    </row>
    <row r="111" s="14" customFormat="true" ht="18" hidden="false" customHeight="false" outlineLevel="0" collapsed="false">
      <c r="A111" s="9" t="s">
        <v>143</v>
      </c>
      <c r="B111" s="10" t="s">
        <v>118</v>
      </c>
      <c r="C111" s="124"/>
      <c r="D111" s="124"/>
      <c r="E111" s="124"/>
      <c r="F111" s="13"/>
      <c r="G111" s="13"/>
      <c r="H111" s="13"/>
    </row>
    <row r="112" s="14" customFormat="true" ht="18" hidden="false" customHeight="false" outlineLevel="0" collapsed="false">
      <c r="A112" s="9" t="s">
        <v>144</v>
      </c>
      <c r="B112" s="10" t="s">
        <v>118</v>
      </c>
      <c r="C112" s="13"/>
      <c r="D112" s="13"/>
      <c r="E112" s="13"/>
      <c r="F112" s="13"/>
      <c r="G112" s="13"/>
      <c r="H112" s="13"/>
    </row>
    <row r="113" s="14" customFormat="true" ht="18" hidden="false" customHeight="false" outlineLevel="0" collapsed="false">
      <c r="A113" s="21" t="s">
        <v>145</v>
      </c>
      <c r="B113" s="10"/>
      <c r="C113" s="13"/>
      <c r="D113" s="13"/>
      <c r="E113" s="13"/>
      <c r="F113" s="13"/>
      <c r="G113" s="13"/>
      <c r="H113" s="13"/>
    </row>
    <row r="114" s="14" customFormat="true" ht="18" hidden="false" customHeight="false" outlineLevel="0" collapsed="false">
      <c r="A114" s="76" t="s">
        <v>146</v>
      </c>
      <c r="B114" s="10" t="s">
        <v>89</v>
      </c>
      <c r="C114" s="17" t="n">
        <v>1138.46</v>
      </c>
      <c r="D114" s="17" t="n">
        <v>1293.75</v>
      </c>
      <c r="E114" s="17" t="n">
        <v>1379.78</v>
      </c>
      <c r="F114" s="13"/>
      <c r="G114" s="13"/>
      <c r="H114" s="13"/>
    </row>
    <row r="115" s="14" customFormat="true" ht="18" hidden="false" customHeight="false" outlineLevel="0" collapsed="false">
      <c r="A115" s="76" t="s">
        <v>147</v>
      </c>
      <c r="B115" s="10" t="s">
        <v>148</v>
      </c>
      <c r="C115" s="17" t="n">
        <v>235.87</v>
      </c>
      <c r="D115" s="17" t="n">
        <v>279.77</v>
      </c>
      <c r="E115" s="17" t="n">
        <v>291.23</v>
      </c>
      <c r="F115" s="13"/>
      <c r="G115" s="13"/>
      <c r="H115" s="13"/>
      <c r="I115" s="119"/>
      <c r="J115" s="119"/>
      <c r="K115" s="119"/>
      <c r="L115" s="119"/>
      <c r="M115" s="119"/>
      <c r="N115" s="119"/>
      <c r="O115" s="119"/>
    </row>
    <row r="116" s="14" customFormat="true" ht="32.8" hidden="false" customHeight="false" outlineLevel="0" collapsed="false">
      <c r="A116" s="76" t="s">
        <v>149</v>
      </c>
      <c r="B116" s="10" t="s">
        <v>148</v>
      </c>
      <c r="C116" s="17" t="n">
        <v>199.86</v>
      </c>
      <c r="D116" s="17" t="n">
        <v>243.74</v>
      </c>
      <c r="E116" s="17" t="n">
        <v>255.18</v>
      </c>
      <c r="F116" s="13"/>
      <c r="G116" s="13"/>
      <c r="H116" s="13"/>
      <c r="I116" s="119"/>
    </row>
    <row r="117" s="14" customFormat="true" ht="18" hidden="false" customHeight="false" outlineLevel="0" collapsed="false">
      <c r="A117" s="79" t="s">
        <v>150</v>
      </c>
      <c r="B117" s="10" t="s">
        <v>148</v>
      </c>
      <c r="C117" s="17"/>
      <c r="D117" s="17"/>
      <c r="E117" s="17"/>
      <c r="F117" s="13"/>
      <c r="G117" s="13"/>
      <c r="H117" s="13"/>
      <c r="I117" s="119"/>
    </row>
    <row r="118" s="14" customFormat="true" ht="18" hidden="false" customHeight="false" outlineLevel="0" collapsed="false">
      <c r="A118" s="79" t="s">
        <v>151</v>
      </c>
      <c r="B118" s="10" t="s">
        <v>148</v>
      </c>
      <c r="C118" s="17" t="n">
        <v>110.21</v>
      </c>
      <c r="D118" s="17" t="n">
        <v>111.09</v>
      </c>
      <c r="E118" s="17" t="n">
        <v>111.98</v>
      </c>
      <c r="F118" s="13"/>
      <c r="G118" s="13"/>
      <c r="H118" s="13"/>
      <c r="I118" s="119"/>
    </row>
    <row r="119" s="14" customFormat="true" ht="18" hidden="false" customHeight="false" outlineLevel="0" collapsed="false">
      <c r="A119" s="79" t="s">
        <v>152</v>
      </c>
      <c r="B119" s="10" t="s">
        <v>148</v>
      </c>
      <c r="C119" s="17"/>
      <c r="D119" s="17"/>
      <c r="E119" s="17"/>
      <c r="F119" s="13"/>
      <c r="G119" s="13"/>
      <c r="H119" s="13"/>
      <c r="I119" s="119"/>
    </row>
    <row r="120" s="14" customFormat="true" ht="18" hidden="false" customHeight="false" outlineLevel="0" collapsed="false">
      <c r="A120" s="79" t="s">
        <v>153</v>
      </c>
      <c r="B120" s="10" t="s">
        <v>148</v>
      </c>
      <c r="C120" s="17" t="n">
        <v>17.88</v>
      </c>
      <c r="D120" s="17" t="n">
        <v>18.11</v>
      </c>
      <c r="E120" s="17" t="n">
        <v>18.31</v>
      </c>
      <c r="F120" s="13"/>
      <c r="G120" s="13"/>
      <c r="H120" s="13"/>
      <c r="I120" s="119"/>
    </row>
    <row r="121" s="14" customFormat="true" ht="32.8" hidden="false" customHeight="false" outlineLevel="0" collapsed="false">
      <c r="A121" s="79" t="s">
        <v>154</v>
      </c>
      <c r="B121" s="10" t="s">
        <v>148</v>
      </c>
      <c r="C121" s="17" t="n">
        <v>6.41</v>
      </c>
      <c r="D121" s="17" t="n">
        <v>6.69</v>
      </c>
      <c r="E121" s="17" t="n">
        <v>6.97</v>
      </c>
      <c r="F121" s="13"/>
      <c r="G121" s="13"/>
      <c r="H121" s="13"/>
      <c r="I121" s="119"/>
    </row>
    <row r="122" s="14" customFormat="true" ht="18" hidden="false" customHeight="false" outlineLevel="0" collapsed="false">
      <c r="A122" s="79" t="s">
        <v>155</v>
      </c>
      <c r="B122" s="10" t="s">
        <v>148</v>
      </c>
      <c r="C122" s="17" t="n">
        <v>6.38</v>
      </c>
      <c r="D122" s="17" t="n">
        <v>6.5</v>
      </c>
      <c r="E122" s="17" t="n">
        <v>6.72</v>
      </c>
      <c r="F122" s="13"/>
      <c r="G122" s="13"/>
      <c r="H122" s="13"/>
      <c r="I122" s="119"/>
    </row>
    <row r="123" s="14" customFormat="true" ht="18" hidden="false" customHeight="false" outlineLevel="0" collapsed="false">
      <c r="A123" s="79" t="s">
        <v>156</v>
      </c>
      <c r="B123" s="10" t="s">
        <v>148</v>
      </c>
      <c r="C123" s="17"/>
      <c r="D123" s="17"/>
      <c r="E123" s="17"/>
      <c r="F123" s="13"/>
      <c r="G123" s="13"/>
      <c r="H123" s="13"/>
      <c r="I123" s="119"/>
    </row>
    <row r="124" s="14" customFormat="true" ht="18" hidden="false" customHeight="false" outlineLevel="0" collapsed="false">
      <c r="A124" s="79" t="s">
        <v>157</v>
      </c>
      <c r="B124" s="10" t="s">
        <v>148</v>
      </c>
      <c r="C124" s="17"/>
      <c r="D124" s="17"/>
      <c r="E124" s="17"/>
      <c r="F124" s="13"/>
      <c r="G124" s="13"/>
      <c r="H124" s="13"/>
      <c r="I124" s="119"/>
    </row>
    <row r="125" s="14" customFormat="true" ht="18" hidden="false" customHeight="false" outlineLevel="0" collapsed="false">
      <c r="A125" s="79" t="s">
        <v>158</v>
      </c>
      <c r="B125" s="10" t="s">
        <v>148</v>
      </c>
      <c r="C125" s="17"/>
      <c r="D125" s="17"/>
      <c r="E125" s="17"/>
      <c r="F125" s="13"/>
      <c r="G125" s="13"/>
      <c r="H125" s="13"/>
      <c r="I125" s="119"/>
    </row>
    <row r="126" s="14" customFormat="true" ht="18" hidden="false" customHeight="false" outlineLevel="0" collapsed="false">
      <c r="A126" s="79" t="s">
        <v>159</v>
      </c>
      <c r="B126" s="10" t="s">
        <v>148</v>
      </c>
      <c r="C126" s="17" t="n">
        <v>32</v>
      </c>
      <c r="D126" s="17" t="n">
        <v>32.31</v>
      </c>
      <c r="E126" s="17" t="n">
        <v>32.61</v>
      </c>
      <c r="F126" s="13"/>
      <c r="G126" s="13"/>
      <c r="H126" s="13"/>
      <c r="I126" s="119"/>
    </row>
    <row r="127" s="14" customFormat="true" ht="18" hidden="false" customHeight="false" outlineLevel="0" collapsed="false">
      <c r="A127" s="76" t="s">
        <v>160</v>
      </c>
      <c r="B127" s="10" t="s">
        <v>148</v>
      </c>
      <c r="C127" s="17" t="n">
        <v>36.01</v>
      </c>
      <c r="D127" s="17" t="n">
        <v>36.03</v>
      </c>
      <c r="E127" s="17" t="n">
        <v>36.05</v>
      </c>
      <c r="F127" s="13"/>
      <c r="G127" s="13"/>
      <c r="H127" s="13"/>
      <c r="I127" s="119"/>
    </row>
    <row r="128" s="14" customFormat="true" ht="18" hidden="false" customHeight="false" outlineLevel="0" collapsed="false">
      <c r="A128" s="76" t="s">
        <v>161</v>
      </c>
      <c r="B128" s="10" t="s">
        <v>148</v>
      </c>
      <c r="C128" s="17" t="n">
        <v>1022.46</v>
      </c>
      <c r="D128" s="17" t="n">
        <v>1043.32</v>
      </c>
      <c r="E128" s="17" t="n">
        <v>1063.36</v>
      </c>
      <c r="F128" s="13"/>
      <c r="G128" s="13"/>
      <c r="H128" s="13"/>
      <c r="I128" s="119"/>
    </row>
    <row r="129" s="14" customFormat="true" ht="18" hidden="false" customHeight="false" outlineLevel="0" collapsed="false">
      <c r="A129" s="9" t="s">
        <v>162</v>
      </c>
      <c r="B129" s="10" t="s">
        <v>148</v>
      </c>
      <c r="C129" s="17"/>
      <c r="D129" s="17"/>
      <c r="E129" s="17"/>
      <c r="F129" s="13"/>
      <c r="G129" s="13"/>
      <c r="H129" s="13"/>
      <c r="I129" s="119"/>
    </row>
    <row r="130" s="14" customFormat="true" ht="18" hidden="false" customHeight="false" outlineLevel="0" collapsed="false">
      <c r="A130" s="9" t="s">
        <v>163</v>
      </c>
      <c r="B130" s="10" t="s">
        <v>148</v>
      </c>
      <c r="C130" s="82" t="n">
        <v>33.18</v>
      </c>
      <c r="D130" s="82" t="n">
        <v>33.26</v>
      </c>
      <c r="E130" s="82" t="n">
        <v>37.34</v>
      </c>
      <c r="F130" s="13"/>
      <c r="G130" s="13"/>
      <c r="H130" s="13"/>
      <c r="I130" s="119"/>
    </row>
    <row r="131" s="14" customFormat="true" ht="18" hidden="false" customHeight="false" outlineLevel="0" collapsed="false">
      <c r="A131" s="9" t="s">
        <v>164</v>
      </c>
      <c r="B131" s="10" t="s">
        <v>148</v>
      </c>
      <c r="C131" s="17"/>
      <c r="D131" s="17"/>
      <c r="E131" s="17"/>
      <c r="F131" s="13"/>
      <c r="G131" s="13"/>
      <c r="H131" s="13"/>
      <c r="I131" s="119"/>
    </row>
    <row r="132" s="14" customFormat="true" ht="32.8" hidden="false" customHeight="false" outlineLevel="0" collapsed="false">
      <c r="A132" s="9" t="s">
        <v>165</v>
      </c>
      <c r="B132" s="10" t="s">
        <v>148</v>
      </c>
      <c r="C132" s="17"/>
      <c r="D132" s="17"/>
      <c r="E132" s="17"/>
      <c r="F132" s="13"/>
      <c r="G132" s="13"/>
      <c r="H132" s="13"/>
      <c r="I132" s="119"/>
    </row>
    <row r="133" s="14" customFormat="true" ht="32.8" hidden="false" customHeight="false" outlineLevel="0" collapsed="false">
      <c r="A133" s="83" t="s">
        <v>166</v>
      </c>
      <c r="B133" s="10" t="s">
        <v>148</v>
      </c>
      <c r="C133" s="108" t="n">
        <f aca="false">SUM(C134:C145)</f>
        <v>1138.46</v>
      </c>
      <c r="D133" s="108" t="n">
        <f aca="false">SUM(D134:D146)</f>
        <v>1293.75</v>
      </c>
      <c r="E133" s="108" t="n">
        <f aca="false">SUM(E134:E146)</f>
        <v>1379.78</v>
      </c>
      <c r="F133" s="13"/>
      <c r="G133" s="13"/>
      <c r="H133" s="13"/>
      <c r="I133" s="119"/>
    </row>
    <row r="134" s="14" customFormat="true" ht="18" hidden="false" customHeight="false" outlineLevel="0" collapsed="false">
      <c r="A134" s="79" t="s">
        <v>167</v>
      </c>
      <c r="B134" s="10" t="s">
        <v>148</v>
      </c>
      <c r="C134" s="17" t="n">
        <v>173.03</v>
      </c>
      <c r="D134" s="17" t="n">
        <v>195.85</v>
      </c>
      <c r="E134" s="17" t="n">
        <v>202.48</v>
      </c>
      <c r="F134" s="13"/>
      <c r="G134" s="13"/>
      <c r="H134" s="13"/>
      <c r="I134" s="119"/>
    </row>
    <row r="135" s="14" customFormat="true" ht="18" hidden="false" customHeight="false" outlineLevel="0" collapsed="false">
      <c r="A135" s="79" t="s">
        <v>168</v>
      </c>
      <c r="B135" s="10" t="s">
        <v>148</v>
      </c>
      <c r="C135" s="17" t="n">
        <v>1.35</v>
      </c>
      <c r="D135" s="17" t="n">
        <v>1.36</v>
      </c>
      <c r="E135" s="17" t="n">
        <v>1.37</v>
      </c>
      <c r="F135" s="13"/>
      <c r="G135" s="13"/>
      <c r="H135" s="13"/>
      <c r="I135" s="119"/>
    </row>
    <row r="136" s="14" customFormat="true" ht="32.8" hidden="false" customHeight="false" outlineLevel="0" collapsed="false">
      <c r="A136" s="79" t="s">
        <v>169</v>
      </c>
      <c r="B136" s="10" t="s">
        <v>148</v>
      </c>
      <c r="C136" s="17" t="n">
        <v>8.62</v>
      </c>
      <c r="D136" s="17" t="n">
        <v>9.82</v>
      </c>
      <c r="E136" s="17" t="n">
        <v>11.15</v>
      </c>
      <c r="F136" s="13"/>
      <c r="G136" s="13"/>
      <c r="H136" s="13"/>
      <c r="I136" s="119"/>
    </row>
    <row r="137" s="14" customFormat="true" ht="18" hidden="false" customHeight="false" outlineLevel="0" collapsed="false">
      <c r="A137" s="79" t="s">
        <v>170</v>
      </c>
      <c r="B137" s="10" t="s">
        <v>148</v>
      </c>
      <c r="C137" s="17" t="n">
        <v>18.12</v>
      </c>
      <c r="D137" s="17" t="n">
        <v>20.37</v>
      </c>
      <c r="E137" s="17" t="n">
        <v>23.4</v>
      </c>
      <c r="F137" s="13"/>
      <c r="G137" s="13"/>
      <c r="H137" s="13"/>
      <c r="I137" s="119"/>
    </row>
    <row r="138" s="14" customFormat="true" ht="18" hidden="false" customHeight="false" outlineLevel="0" collapsed="false">
      <c r="A138" s="79" t="s">
        <v>171</v>
      </c>
      <c r="B138" s="10" t="s">
        <v>148</v>
      </c>
      <c r="C138" s="17" t="n">
        <v>15.93</v>
      </c>
      <c r="D138" s="17" t="n">
        <v>18.12</v>
      </c>
      <c r="E138" s="17" t="n">
        <v>20.51</v>
      </c>
      <c r="F138" s="13"/>
      <c r="G138" s="13"/>
      <c r="H138" s="13"/>
      <c r="I138" s="119"/>
    </row>
    <row r="139" s="14" customFormat="true" ht="18" hidden="false" customHeight="false" outlineLevel="0" collapsed="false">
      <c r="A139" s="79" t="s">
        <v>172</v>
      </c>
      <c r="B139" s="10" t="s">
        <v>148</v>
      </c>
      <c r="C139" s="17" t="n">
        <v>0</v>
      </c>
      <c r="D139" s="17" t="n">
        <v>0</v>
      </c>
      <c r="E139" s="17" t="n">
        <v>0</v>
      </c>
      <c r="F139" s="13"/>
      <c r="G139" s="13"/>
      <c r="H139" s="13"/>
      <c r="I139" s="119"/>
    </row>
    <row r="140" s="14" customFormat="true" ht="18" hidden="false" customHeight="false" outlineLevel="0" collapsed="false">
      <c r="A140" s="79" t="s">
        <v>173</v>
      </c>
      <c r="B140" s="10" t="s">
        <v>148</v>
      </c>
      <c r="C140" s="17" t="n">
        <v>627.53</v>
      </c>
      <c r="D140" s="17" t="n">
        <v>713.92</v>
      </c>
      <c r="E140" s="17" t="n">
        <v>752.45</v>
      </c>
      <c r="F140" s="13"/>
      <c r="G140" s="13"/>
      <c r="H140" s="13"/>
      <c r="I140" s="119"/>
    </row>
    <row r="141" s="14" customFormat="true" ht="18" hidden="false" customHeight="false" outlineLevel="0" collapsed="false">
      <c r="A141" s="79" t="s">
        <v>174</v>
      </c>
      <c r="B141" s="10" t="s">
        <v>148</v>
      </c>
      <c r="C141" s="17" t="n">
        <v>148.97</v>
      </c>
      <c r="D141" s="17" t="n">
        <v>169.45</v>
      </c>
      <c r="E141" s="17" t="n">
        <v>181.81</v>
      </c>
      <c r="F141" s="13"/>
      <c r="G141" s="13"/>
      <c r="H141" s="13"/>
      <c r="I141" s="119"/>
    </row>
    <row r="142" s="14" customFormat="true" ht="18" hidden="false" customHeight="false" outlineLevel="0" collapsed="false">
      <c r="A142" s="79" t="s">
        <v>175</v>
      </c>
      <c r="B142" s="10" t="s">
        <v>148</v>
      </c>
      <c r="C142" s="17"/>
      <c r="D142" s="17"/>
      <c r="E142" s="17"/>
      <c r="F142" s="13"/>
      <c r="G142" s="13"/>
      <c r="H142" s="13"/>
      <c r="I142" s="119"/>
    </row>
    <row r="143" s="14" customFormat="true" ht="18" hidden="false" customHeight="false" outlineLevel="0" collapsed="false">
      <c r="A143" s="79" t="s">
        <v>176</v>
      </c>
      <c r="B143" s="10" t="s">
        <v>148</v>
      </c>
      <c r="C143" s="17" t="n">
        <v>136.11</v>
      </c>
      <c r="D143" s="17" t="n">
        <v>154.85</v>
      </c>
      <c r="E143" s="17" t="n">
        <v>175.29</v>
      </c>
      <c r="F143" s="13"/>
      <c r="G143" s="13"/>
      <c r="H143" s="13"/>
      <c r="I143" s="119"/>
    </row>
    <row r="144" s="14" customFormat="true" ht="18" hidden="false" customHeight="false" outlineLevel="0" collapsed="false">
      <c r="A144" s="79" t="s">
        <v>177</v>
      </c>
      <c r="B144" s="10" t="s">
        <v>148</v>
      </c>
      <c r="C144" s="17" t="n">
        <v>8.8</v>
      </c>
      <c r="D144" s="17" t="n">
        <v>10.01</v>
      </c>
      <c r="E144" s="17" t="n">
        <v>11.32</v>
      </c>
      <c r="F144" s="13"/>
      <c r="G144" s="13"/>
      <c r="H144" s="13"/>
      <c r="I144" s="119"/>
    </row>
    <row r="145" s="14" customFormat="true" ht="18" hidden="false" customHeight="false" outlineLevel="0" collapsed="false">
      <c r="A145" s="79" t="s">
        <v>178</v>
      </c>
      <c r="B145" s="10" t="s">
        <v>148</v>
      </c>
      <c r="C145" s="17"/>
      <c r="D145" s="17"/>
      <c r="E145" s="17"/>
      <c r="F145" s="13"/>
      <c r="G145" s="13"/>
      <c r="H145" s="13"/>
      <c r="I145" s="119"/>
    </row>
    <row r="146" s="14" customFormat="true" ht="32.8" hidden="false" customHeight="false" outlineLevel="0" collapsed="false">
      <c r="A146" s="79" t="s">
        <v>179</v>
      </c>
      <c r="B146" s="10" t="s">
        <v>148</v>
      </c>
      <c r="C146" s="17"/>
      <c r="D146" s="17"/>
      <c r="E146" s="17"/>
      <c r="F146" s="13"/>
      <c r="G146" s="13"/>
      <c r="H146" s="13"/>
      <c r="I146" s="125"/>
    </row>
    <row r="147" s="14" customFormat="true" ht="32.8" hidden="false" customHeight="false" outlineLevel="0" collapsed="false">
      <c r="A147" s="76" t="s">
        <v>180</v>
      </c>
      <c r="B147" s="10" t="s">
        <v>148</v>
      </c>
      <c r="C147" s="17" t="n">
        <v>0</v>
      </c>
      <c r="D147" s="17" t="n">
        <v>0</v>
      </c>
      <c r="E147" s="17" t="n">
        <v>0</v>
      </c>
      <c r="F147" s="13"/>
      <c r="G147" s="13"/>
      <c r="H147" s="13"/>
      <c r="I147" s="125"/>
    </row>
    <row r="148" s="14" customFormat="true" ht="18" hidden="false" customHeight="false" outlineLevel="0" collapsed="false">
      <c r="A148" s="76" t="s">
        <v>181</v>
      </c>
      <c r="B148" s="10" t="s">
        <v>148</v>
      </c>
      <c r="C148" s="31"/>
      <c r="D148" s="31"/>
      <c r="E148" s="31"/>
      <c r="F148" s="13"/>
      <c r="G148" s="13"/>
      <c r="H148" s="13"/>
      <c r="I148" s="119"/>
    </row>
    <row r="149" s="14" customFormat="true" ht="18" hidden="false" customHeight="false" outlineLevel="0" collapsed="false">
      <c r="A149" s="21" t="s">
        <v>182</v>
      </c>
      <c r="B149" s="10"/>
      <c r="C149" s="27"/>
      <c r="D149" s="27"/>
      <c r="E149" s="27"/>
      <c r="F149" s="13"/>
      <c r="G149" s="13"/>
      <c r="H149" s="13"/>
      <c r="I149" s="119"/>
    </row>
    <row r="150" s="14" customFormat="true" ht="18" hidden="false" customHeight="false" outlineLevel="0" collapsed="false">
      <c r="A150" s="79" t="s">
        <v>183</v>
      </c>
      <c r="B150" s="10" t="s">
        <v>126</v>
      </c>
      <c r="C150" s="27"/>
      <c r="D150" s="27"/>
      <c r="E150" s="27"/>
      <c r="F150" s="13"/>
      <c r="G150" s="13"/>
      <c r="H150" s="13"/>
      <c r="I150" s="119"/>
    </row>
    <row r="151" s="14" customFormat="true" ht="18" hidden="false" customHeight="false" outlineLevel="0" collapsed="false">
      <c r="A151" s="79" t="s">
        <v>184</v>
      </c>
      <c r="B151" s="10" t="s">
        <v>126</v>
      </c>
      <c r="C151" s="117" t="n">
        <f aca="false">C152+C154</f>
        <v>13.814</v>
      </c>
      <c r="D151" s="117" t="n">
        <f aca="false">D152+D154</f>
        <v>13.834</v>
      </c>
      <c r="E151" s="117" t="n">
        <f aca="false">E152+E154</f>
        <v>13.844</v>
      </c>
      <c r="F151" s="13"/>
      <c r="G151" s="13"/>
      <c r="H151" s="13"/>
      <c r="I151" s="119"/>
    </row>
    <row r="152" s="14" customFormat="true" ht="32.8" hidden="false" customHeight="false" outlineLevel="0" collapsed="false">
      <c r="A152" s="88" t="s">
        <v>185</v>
      </c>
      <c r="B152" s="10" t="s">
        <v>126</v>
      </c>
      <c r="C152" s="13" t="n">
        <v>11.87</v>
      </c>
      <c r="D152" s="13" t="n">
        <v>11.89</v>
      </c>
      <c r="E152" s="13" t="n">
        <v>11.9</v>
      </c>
      <c r="F152" s="13"/>
      <c r="G152" s="13"/>
      <c r="H152" s="13"/>
      <c r="I152" s="119"/>
    </row>
    <row r="153" s="14" customFormat="true" ht="18" hidden="false" customHeight="false" outlineLevel="0" collapsed="false">
      <c r="A153" s="88" t="s">
        <v>186</v>
      </c>
      <c r="B153" s="10" t="s">
        <v>126</v>
      </c>
      <c r="C153" s="27"/>
      <c r="D153" s="27"/>
      <c r="E153" s="27"/>
      <c r="F153" s="13"/>
      <c r="G153" s="13"/>
      <c r="H153" s="13"/>
      <c r="I153" s="119"/>
    </row>
    <row r="154" s="14" customFormat="true" ht="48.5" hidden="false" customHeight="false" outlineLevel="0" collapsed="false">
      <c r="A154" s="88" t="s">
        <v>187</v>
      </c>
      <c r="B154" s="10" t="s">
        <v>126</v>
      </c>
      <c r="C154" s="18" t="n">
        <f aca="false">C155+C156</f>
        <v>1.944</v>
      </c>
      <c r="D154" s="18" t="n">
        <f aca="false">D155+D156</f>
        <v>1.944</v>
      </c>
      <c r="E154" s="18" t="n">
        <f aca="false">E155+E156</f>
        <v>1.944</v>
      </c>
      <c r="F154" s="13"/>
      <c r="G154" s="13"/>
      <c r="H154" s="13"/>
      <c r="I154" s="119"/>
    </row>
    <row r="155" s="14" customFormat="true" ht="18" hidden="false" customHeight="false" outlineLevel="0" collapsed="false">
      <c r="A155" s="88" t="s">
        <v>188</v>
      </c>
      <c r="B155" s="10" t="s">
        <v>126</v>
      </c>
      <c r="C155" s="18" t="n">
        <v>0.777</v>
      </c>
      <c r="D155" s="18" t="n">
        <v>0.776</v>
      </c>
      <c r="E155" s="18" t="n">
        <v>0.775</v>
      </c>
      <c r="F155" s="13"/>
      <c r="G155" s="13"/>
      <c r="H155" s="13"/>
      <c r="I155" s="119"/>
    </row>
    <row r="156" s="14" customFormat="true" ht="18" hidden="false" customHeight="false" outlineLevel="0" collapsed="false">
      <c r="A156" s="88" t="s">
        <v>189</v>
      </c>
      <c r="B156" s="10" t="s">
        <v>126</v>
      </c>
      <c r="C156" s="18" t="n">
        <v>1.167</v>
      </c>
      <c r="D156" s="18" t="n">
        <v>1.168</v>
      </c>
      <c r="E156" s="18" t="n">
        <v>1.169</v>
      </c>
      <c r="F156" s="13"/>
      <c r="G156" s="13"/>
      <c r="H156" s="13"/>
      <c r="I156" s="119"/>
    </row>
    <row r="157" s="14" customFormat="true" ht="32.8" hidden="false" customHeight="false" outlineLevel="0" collapsed="false">
      <c r="A157" s="88" t="s">
        <v>190</v>
      </c>
      <c r="B157" s="10" t="s">
        <v>126</v>
      </c>
      <c r="C157" s="16" t="n">
        <v>6.38</v>
      </c>
      <c r="D157" s="16" t="n">
        <v>6.39</v>
      </c>
      <c r="E157" s="16" t="n">
        <v>6.39</v>
      </c>
      <c r="F157" s="13"/>
      <c r="G157" s="13"/>
      <c r="H157" s="13"/>
      <c r="I157" s="119"/>
    </row>
    <row r="158" s="14" customFormat="true" ht="32.8" hidden="false" customHeight="false" outlineLevel="0" collapsed="false">
      <c r="A158" s="88" t="s">
        <v>191</v>
      </c>
      <c r="B158" s="10" t="s">
        <v>126</v>
      </c>
      <c r="C158" s="18" t="n">
        <v>2.73</v>
      </c>
      <c r="D158" s="18" t="n">
        <v>2.74</v>
      </c>
      <c r="E158" s="18" t="n">
        <v>2.75</v>
      </c>
      <c r="F158" s="13"/>
      <c r="G158" s="13"/>
      <c r="H158" s="13"/>
      <c r="I158" s="119"/>
    </row>
    <row r="159" s="25" customFormat="true" ht="32.8" hidden="false" customHeight="false" outlineLevel="0" collapsed="false">
      <c r="A159" s="9" t="s">
        <v>192</v>
      </c>
      <c r="B159" s="10" t="s">
        <v>193</v>
      </c>
      <c r="C159" s="107" t="n">
        <v>52105</v>
      </c>
      <c r="D159" s="107" t="n">
        <v>52500</v>
      </c>
      <c r="E159" s="107" t="n">
        <v>52550</v>
      </c>
      <c r="F159" s="13"/>
      <c r="G159" s="13"/>
      <c r="H159" s="13"/>
      <c r="I159" s="126"/>
      <c r="J159" s="126"/>
      <c r="K159" s="126"/>
      <c r="L159" s="126"/>
      <c r="M159" s="126"/>
      <c r="N159" s="126"/>
      <c r="O159" s="126"/>
      <c r="P159" s="126"/>
      <c r="Q159" s="126"/>
    </row>
    <row r="160" s="25" customFormat="true" ht="32.8" hidden="false" customHeight="false" outlineLevel="0" collapsed="false">
      <c r="A160" s="9" t="s">
        <v>194</v>
      </c>
      <c r="B160" s="10" t="s">
        <v>195</v>
      </c>
      <c r="C160" s="107" t="n">
        <v>100</v>
      </c>
      <c r="D160" s="107" t="n">
        <v>100</v>
      </c>
      <c r="E160" s="107" t="n">
        <v>100</v>
      </c>
      <c r="F160" s="13"/>
      <c r="G160" s="13"/>
      <c r="H160" s="13"/>
      <c r="I160" s="126"/>
      <c r="J160" s="126"/>
      <c r="K160" s="126"/>
      <c r="L160" s="126"/>
      <c r="M160" s="126"/>
      <c r="N160" s="126"/>
      <c r="O160" s="126"/>
      <c r="P160" s="126"/>
      <c r="Q160" s="126"/>
    </row>
    <row r="161" s="14" customFormat="true" ht="32.8" hidden="false" customHeight="false" outlineLevel="0" collapsed="false">
      <c r="A161" s="9" t="s">
        <v>196</v>
      </c>
      <c r="B161" s="10" t="s">
        <v>197</v>
      </c>
      <c r="C161" s="107" t="n">
        <v>0.8</v>
      </c>
      <c r="D161" s="107" t="n">
        <v>0.7</v>
      </c>
      <c r="E161" s="107" t="n">
        <v>0.5</v>
      </c>
      <c r="F161" s="13"/>
      <c r="G161" s="13"/>
      <c r="H161" s="13"/>
      <c r="I161" s="119"/>
    </row>
    <row r="162" s="14" customFormat="true" ht="32.8" hidden="false" customHeight="false" outlineLevel="0" collapsed="false">
      <c r="A162" s="9" t="s">
        <v>198</v>
      </c>
      <c r="B162" s="10" t="s">
        <v>126</v>
      </c>
      <c r="C162" s="101"/>
      <c r="D162" s="101"/>
      <c r="E162" s="101"/>
      <c r="F162" s="13"/>
      <c r="G162" s="13"/>
      <c r="H162" s="13"/>
      <c r="I162" s="119"/>
    </row>
    <row r="163" s="14" customFormat="true" ht="48.5" hidden="false" customHeight="false" outlineLevel="0" collapsed="false">
      <c r="A163" s="9" t="s">
        <v>199</v>
      </c>
      <c r="B163" s="10" t="s">
        <v>126</v>
      </c>
      <c r="C163" s="127" t="n">
        <v>0.09</v>
      </c>
      <c r="D163" s="127" t="n">
        <v>0.08</v>
      </c>
      <c r="E163" s="127" t="n">
        <v>0.075</v>
      </c>
      <c r="F163" s="13"/>
      <c r="G163" s="13"/>
      <c r="H163" s="13"/>
      <c r="I163" s="119"/>
    </row>
    <row r="164" s="14" customFormat="true" ht="18" hidden="false" customHeight="false" outlineLevel="0" collapsed="false">
      <c r="A164" s="9" t="s">
        <v>200</v>
      </c>
      <c r="B164" s="10" t="s">
        <v>94</v>
      </c>
      <c r="C164" s="120" t="n">
        <v>1375.48</v>
      </c>
      <c r="D164" s="120" t="n">
        <v>1415.55</v>
      </c>
      <c r="E164" s="120" t="n">
        <v>1420</v>
      </c>
      <c r="F164" s="13"/>
      <c r="G164" s="13"/>
      <c r="H164" s="13"/>
      <c r="I164" s="119"/>
    </row>
    <row r="165" s="14" customFormat="true" ht="32.8" hidden="false" customHeight="false" outlineLevel="0" collapsed="false">
      <c r="A165" s="9" t="s">
        <v>201</v>
      </c>
      <c r="B165" s="10" t="s">
        <v>195</v>
      </c>
      <c r="C165" s="120" t="n">
        <v>104.5</v>
      </c>
      <c r="D165" s="120" t="n">
        <v>105.5</v>
      </c>
      <c r="E165" s="120" t="n">
        <v>105.8</v>
      </c>
      <c r="F165" s="13"/>
      <c r="G165" s="13"/>
      <c r="H165" s="13"/>
      <c r="I165" s="119"/>
    </row>
    <row r="166" s="14" customFormat="true" ht="18" hidden="false" customHeight="false" outlineLevel="0" collapsed="false">
      <c r="A166" s="21" t="s">
        <v>202</v>
      </c>
      <c r="B166" s="10"/>
      <c r="C166" s="128"/>
      <c r="D166" s="128"/>
      <c r="E166" s="128"/>
      <c r="F166" s="13"/>
      <c r="G166" s="13"/>
      <c r="H166" s="13"/>
      <c r="I166" s="119"/>
    </row>
    <row r="167" s="14" customFormat="true" ht="32.8" hidden="false" customHeight="false" outlineLevel="0" collapsed="false">
      <c r="A167" s="79" t="s">
        <v>203</v>
      </c>
      <c r="B167" s="10" t="s">
        <v>195</v>
      </c>
      <c r="C167" s="128"/>
      <c r="D167" s="128"/>
      <c r="E167" s="128"/>
      <c r="F167" s="13"/>
      <c r="G167" s="13"/>
      <c r="H167" s="13"/>
      <c r="I167" s="119"/>
    </row>
    <row r="168" s="14" customFormat="true" ht="18" hidden="false" customHeight="false" outlineLevel="0" collapsed="false">
      <c r="A168" s="21" t="s">
        <v>204</v>
      </c>
      <c r="B168" s="10"/>
      <c r="C168" s="101"/>
      <c r="D168" s="101"/>
      <c r="E168" s="101"/>
      <c r="F168" s="13"/>
      <c r="G168" s="13"/>
      <c r="H168" s="13"/>
      <c r="I168" s="119"/>
    </row>
    <row r="169" s="14" customFormat="true" ht="32.8" hidden="false" customHeight="false" outlineLevel="0" collapsed="false">
      <c r="A169" s="9" t="s">
        <v>205</v>
      </c>
      <c r="B169" s="10" t="s">
        <v>206</v>
      </c>
      <c r="C169" s="16" t="n">
        <v>1144</v>
      </c>
      <c r="D169" s="16" t="n">
        <v>1162</v>
      </c>
      <c r="E169" s="16" t="n">
        <v>1196</v>
      </c>
      <c r="F169" s="13" t="n">
        <v>1144</v>
      </c>
      <c r="G169" s="13" t="n">
        <v>1162</v>
      </c>
      <c r="H169" s="13" t="n">
        <v>1196</v>
      </c>
    </row>
    <row r="170" s="25" customFormat="true" ht="18" hidden="false" customHeight="false" outlineLevel="0" collapsed="false">
      <c r="A170" s="9" t="s">
        <v>207</v>
      </c>
      <c r="B170" s="99"/>
      <c r="C170" s="101"/>
      <c r="D170" s="101"/>
      <c r="E170" s="101"/>
      <c r="F170" s="13"/>
      <c r="G170" s="13"/>
      <c r="H170" s="13"/>
      <c r="I170" s="119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</row>
    <row r="171" s="25" customFormat="true" ht="18" hidden="false" customHeight="false" outlineLevel="0" collapsed="false">
      <c r="A171" s="9" t="s">
        <v>208</v>
      </c>
      <c r="B171" s="10" t="s">
        <v>209</v>
      </c>
      <c r="C171" s="18" t="n">
        <v>100</v>
      </c>
      <c r="D171" s="18" t="n">
        <v>100</v>
      </c>
      <c r="E171" s="18" t="n">
        <v>100</v>
      </c>
      <c r="F171" s="13"/>
      <c r="G171" s="13"/>
      <c r="H171" s="13"/>
      <c r="I171" s="126"/>
    </row>
    <row r="172" s="25" customFormat="true" ht="18" hidden="false" customHeight="false" outlineLevel="0" collapsed="false">
      <c r="A172" s="9" t="s">
        <v>210</v>
      </c>
      <c r="B172" s="10" t="s">
        <v>211</v>
      </c>
      <c r="C172" s="18" t="n">
        <v>84</v>
      </c>
      <c r="D172" s="18" t="n">
        <v>84</v>
      </c>
      <c r="E172" s="18" t="n">
        <v>84</v>
      </c>
      <c r="F172" s="13"/>
      <c r="G172" s="13"/>
      <c r="H172" s="13"/>
      <c r="I172" s="126"/>
    </row>
    <row r="173" s="25" customFormat="true" ht="18" hidden="false" customHeight="false" outlineLevel="0" collapsed="false">
      <c r="A173" s="9" t="s">
        <v>212</v>
      </c>
      <c r="B173" s="10" t="s">
        <v>211</v>
      </c>
      <c r="C173" s="18" t="n">
        <v>94</v>
      </c>
      <c r="D173" s="18" t="n">
        <v>94</v>
      </c>
      <c r="E173" s="18" t="n">
        <v>94</v>
      </c>
      <c r="F173" s="13"/>
      <c r="G173" s="13"/>
      <c r="H173" s="13"/>
      <c r="I173" s="126"/>
    </row>
    <row r="174" s="14" customFormat="true" ht="18" hidden="false" customHeight="false" outlineLevel="0" collapsed="false">
      <c r="A174" s="9" t="s">
        <v>213</v>
      </c>
      <c r="B174" s="10" t="s">
        <v>214</v>
      </c>
      <c r="C174" s="18" t="n">
        <v>1523</v>
      </c>
      <c r="D174" s="18" t="n">
        <v>1499</v>
      </c>
      <c r="E174" s="18" t="n">
        <v>1457</v>
      </c>
      <c r="F174" s="13"/>
      <c r="G174" s="13"/>
      <c r="H174" s="13"/>
      <c r="I174" s="1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  <c r="HR174" s="25"/>
      <c r="HS174" s="25"/>
      <c r="HT174" s="25"/>
      <c r="HU174" s="25"/>
      <c r="HV174" s="25"/>
      <c r="HW174" s="25"/>
      <c r="HX174" s="25"/>
      <c r="HY174" s="25"/>
      <c r="HZ174" s="25"/>
      <c r="IA174" s="25"/>
      <c r="IB174" s="25"/>
      <c r="IC174" s="25"/>
      <c r="ID174" s="25"/>
      <c r="IE174" s="25"/>
      <c r="IF174" s="25"/>
      <c r="IG174" s="25"/>
      <c r="IH174" s="25"/>
      <c r="II174" s="25"/>
      <c r="IJ174" s="25"/>
    </row>
    <row r="175" s="14" customFormat="true" ht="18" hidden="false" customHeight="false" outlineLevel="0" collapsed="false">
      <c r="A175" s="21" t="s">
        <v>215</v>
      </c>
      <c r="B175" s="10"/>
      <c r="C175" s="102"/>
      <c r="D175" s="102"/>
      <c r="E175" s="102"/>
      <c r="F175" s="13"/>
      <c r="G175" s="13"/>
      <c r="H175" s="13"/>
      <c r="I175" s="119"/>
    </row>
    <row r="176" s="14" customFormat="true" ht="32.8" hidden="false" customHeight="false" outlineLevel="0" collapsed="false">
      <c r="A176" s="21" t="s">
        <v>216</v>
      </c>
      <c r="B176" s="10"/>
      <c r="C176" s="27"/>
      <c r="D176" s="27"/>
      <c r="E176" s="27"/>
      <c r="F176" s="27"/>
      <c r="G176" s="27"/>
      <c r="H176" s="27"/>
      <c r="I176" s="119"/>
    </row>
    <row r="177" s="14" customFormat="true" ht="18" hidden="false" customHeight="false" outlineLevel="0" collapsed="false">
      <c r="A177" s="9" t="s">
        <v>217</v>
      </c>
      <c r="B177" s="28" t="s">
        <v>126</v>
      </c>
      <c r="C177" s="27"/>
      <c r="D177" s="27"/>
      <c r="E177" s="27"/>
      <c r="F177" s="27"/>
      <c r="G177" s="27"/>
      <c r="H177" s="27"/>
      <c r="I177" s="119"/>
    </row>
    <row r="178" s="14" customFormat="true" ht="18" hidden="false" customHeight="false" outlineLevel="0" collapsed="false">
      <c r="A178" s="9" t="s">
        <v>218</v>
      </c>
      <c r="B178" s="28" t="s">
        <v>126</v>
      </c>
      <c r="C178" s="27"/>
      <c r="D178" s="27"/>
      <c r="E178" s="27"/>
      <c r="F178" s="27"/>
      <c r="G178" s="27"/>
      <c r="H178" s="27"/>
      <c r="I178" s="119"/>
    </row>
    <row r="179" s="14" customFormat="true" ht="18" hidden="false" customHeight="false" outlineLevel="0" collapsed="false">
      <c r="A179" s="9" t="s">
        <v>219</v>
      </c>
      <c r="B179" s="28" t="s">
        <v>126</v>
      </c>
      <c r="C179" s="27"/>
      <c r="D179" s="27"/>
      <c r="E179" s="27"/>
      <c r="F179" s="27"/>
      <c r="G179" s="27"/>
      <c r="H179" s="27"/>
      <c r="I179" s="119"/>
    </row>
    <row r="180" s="14" customFormat="true" ht="32.8" hidden="false" customHeight="false" outlineLevel="0" collapsed="false">
      <c r="A180" s="21" t="s">
        <v>220</v>
      </c>
      <c r="B180" s="28"/>
      <c r="C180" s="27"/>
      <c r="D180" s="27"/>
      <c r="E180" s="27"/>
      <c r="F180" s="27"/>
      <c r="G180" s="27"/>
      <c r="H180" s="27"/>
      <c r="I180" s="119"/>
    </row>
    <row r="181" s="14" customFormat="true" ht="18" hidden="false" customHeight="false" outlineLevel="0" collapsed="false">
      <c r="A181" s="9" t="s">
        <v>217</v>
      </c>
      <c r="B181" s="28" t="s">
        <v>126</v>
      </c>
      <c r="C181" s="27"/>
      <c r="D181" s="27"/>
      <c r="E181" s="27"/>
      <c r="F181" s="27"/>
      <c r="G181" s="27"/>
      <c r="H181" s="27"/>
      <c r="I181" s="119"/>
    </row>
    <row r="182" s="14" customFormat="true" ht="18" hidden="false" customHeight="false" outlineLevel="0" collapsed="false">
      <c r="A182" s="9" t="s">
        <v>221</v>
      </c>
      <c r="B182" s="28" t="s">
        <v>126</v>
      </c>
      <c r="C182" s="27"/>
      <c r="D182" s="27"/>
      <c r="E182" s="27"/>
      <c r="F182" s="27"/>
      <c r="G182" s="27"/>
      <c r="H182" s="27"/>
      <c r="I182" s="119"/>
    </row>
    <row r="183" s="14" customFormat="true" ht="18" hidden="false" customHeight="false" outlineLevel="0" collapsed="false">
      <c r="A183" s="9" t="s">
        <v>222</v>
      </c>
      <c r="B183" s="28" t="s">
        <v>126</v>
      </c>
      <c r="C183" s="27"/>
      <c r="D183" s="27"/>
      <c r="E183" s="27"/>
      <c r="F183" s="27"/>
      <c r="G183" s="27"/>
      <c r="H183" s="27"/>
      <c r="I183" s="119"/>
    </row>
    <row r="184" s="14" customFormat="true" ht="32.8" hidden="false" customHeight="false" outlineLevel="0" collapsed="false">
      <c r="A184" s="9" t="s">
        <v>223</v>
      </c>
      <c r="B184" s="10" t="s">
        <v>126</v>
      </c>
      <c r="C184" s="27"/>
      <c r="D184" s="27"/>
      <c r="E184" s="27"/>
      <c r="F184" s="27"/>
      <c r="G184" s="27"/>
      <c r="H184" s="27"/>
      <c r="I184" s="119"/>
    </row>
    <row r="185" s="14" customFormat="true" ht="18" hidden="false" customHeight="true" outlineLevel="0" collapsed="false"/>
    <row r="186" s="14" customFormat="true" ht="18" hidden="false" customHeight="true" outlineLevel="0" collapsed="false"/>
    <row r="187" s="14" customFormat="true" ht="18" hidden="false" customHeight="false" outlineLevel="0" collapsed="false">
      <c r="A187" s="119" t="s">
        <v>224</v>
      </c>
    </row>
    <row r="188" s="14" customFormat="true" ht="18" hidden="false" customHeight="false" outlineLevel="0" collapsed="false">
      <c r="A188" s="119" t="s">
        <v>225</v>
      </c>
    </row>
    <row r="189" s="129" customFormat="true" ht="18" hidden="false" customHeight="false" outlineLevel="0" collapsed="false">
      <c r="A189" s="119" t="s">
        <v>226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  <c r="HZ189" s="14"/>
      <c r="IA189" s="14"/>
      <c r="IB189" s="14"/>
      <c r="IC189" s="14"/>
      <c r="ID189" s="14"/>
      <c r="IE189" s="14"/>
      <c r="IF189" s="14"/>
      <c r="IG189" s="14"/>
      <c r="IH189" s="14"/>
      <c r="II189" s="14"/>
      <c r="IJ189" s="14"/>
    </row>
    <row r="190" s="129" customFormat="true" ht="18" hidden="false" customHeight="false" outlineLevel="0" collapsed="false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  <c r="AI190" s="119"/>
      <c r="AJ190" s="119"/>
      <c r="AK190" s="119"/>
      <c r="AL190" s="119"/>
      <c r="AM190" s="119"/>
      <c r="AN190" s="119"/>
      <c r="AO190" s="119"/>
      <c r="AP190" s="119"/>
      <c r="AQ190" s="119"/>
      <c r="AR190" s="119"/>
      <c r="AS190" s="119"/>
      <c r="AT190" s="119"/>
      <c r="AU190" s="119"/>
      <c r="AV190" s="119"/>
      <c r="AW190" s="119"/>
      <c r="AX190" s="119"/>
      <c r="AY190" s="119"/>
      <c r="AZ190" s="119"/>
      <c r="BA190" s="119"/>
      <c r="BB190" s="119"/>
      <c r="BC190" s="119"/>
      <c r="BD190" s="119"/>
      <c r="BE190" s="119"/>
      <c r="BF190" s="119"/>
      <c r="BG190" s="119"/>
      <c r="BH190" s="119"/>
      <c r="BI190" s="119"/>
      <c r="BJ190" s="119"/>
      <c r="BK190" s="119"/>
      <c r="BL190" s="119"/>
      <c r="BM190" s="119"/>
      <c r="BN190" s="119"/>
      <c r="BO190" s="119"/>
      <c r="BP190" s="119"/>
      <c r="BQ190" s="119"/>
      <c r="BR190" s="119"/>
      <c r="BS190" s="119"/>
      <c r="BT190" s="119"/>
      <c r="BU190" s="119"/>
      <c r="BV190" s="119"/>
      <c r="BW190" s="119"/>
      <c r="BX190" s="119"/>
      <c r="BY190" s="119"/>
      <c r="BZ190" s="119"/>
      <c r="CA190" s="119"/>
      <c r="CB190" s="119"/>
      <c r="CC190" s="119"/>
      <c r="CD190" s="119"/>
      <c r="CE190" s="119"/>
      <c r="CF190" s="119"/>
      <c r="CG190" s="119"/>
      <c r="CH190" s="119"/>
      <c r="CI190" s="119"/>
      <c r="CJ190" s="119"/>
      <c r="CK190" s="119"/>
      <c r="CL190" s="119"/>
      <c r="CM190" s="119"/>
      <c r="CN190" s="119"/>
      <c r="CO190" s="119"/>
      <c r="CP190" s="119"/>
      <c r="CQ190" s="119"/>
      <c r="CR190" s="119"/>
      <c r="CS190" s="119"/>
      <c r="CT190" s="119"/>
      <c r="CU190" s="119"/>
      <c r="CV190" s="119"/>
      <c r="CW190" s="119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B190" s="119"/>
      <c r="EC190" s="119"/>
      <c r="ED190" s="119"/>
      <c r="EE190" s="119"/>
      <c r="EF190" s="119"/>
      <c r="EG190" s="119"/>
      <c r="EH190" s="119"/>
      <c r="EI190" s="119"/>
      <c r="EJ190" s="119"/>
      <c r="EK190" s="119"/>
      <c r="EL190" s="119"/>
      <c r="EM190" s="119"/>
      <c r="EN190" s="119"/>
      <c r="EO190" s="119"/>
      <c r="EP190" s="119"/>
      <c r="EQ190" s="119"/>
      <c r="ER190" s="119"/>
      <c r="ES190" s="119"/>
      <c r="ET190" s="119"/>
      <c r="EU190" s="119"/>
      <c r="EV190" s="119"/>
      <c r="EW190" s="119"/>
      <c r="EX190" s="119"/>
      <c r="EY190" s="119"/>
      <c r="EZ190" s="119"/>
      <c r="FA190" s="119"/>
      <c r="FB190" s="119"/>
      <c r="FC190" s="119"/>
      <c r="FD190" s="119"/>
      <c r="FE190" s="119"/>
      <c r="FF190" s="119"/>
      <c r="FG190" s="119"/>
      <c r="FH190" s="119"/>
      <c r="FI190" s="119"/>
      <c r="FJ190" s="119"/>
      <c r="FK190" s="119"/>
      <c r="FL190" s="119"/>
      <c r="FM190" s="119"/>
      <c r="FN190" s="119"/>
      <c r="FO190" s="119"/>
      <c r="FP190" s="119"/>
      <c r="FQ190" s="119"/>
      <c r="FR190" s="119"/>
      <c r="FS190" s="119"/>
      <c r="FT190" s="119"/>
      <c r="FU190" s="119"/>
      <c r="FV190" s="119"/>
      <c r="FW190" s="119"/>
      <c r="FX190" s="119"/>
      <c r="FY190" s="119"/>
      <c r="FZ190" s="119"/>
      <c r="GA190" s="119"/>
      <c r="GB190" s="119"/>
      <c r="GC190" s="119"/>
      <c r="GD190" s="119"/>
      <c r="GE190" s="119"/>
      <c r="GF190" s="119"/>
      <c r="GG190" s="119"/>
      <c r="GH190" s="119"/>
      <c r="GI190" s="119"/>
      <c r="GJ190" s="119"/>
      <c r="GK190" s="119"/>
      <c r="GL190" s="119"/>
      <c r="GM190" s="119"/>
      <c r="GN190" s="119"/>
      <c r="GO190" s="119"/>
      <c r="GP190" s="119"/>
      <c r="GQ190" s="119"/>
      <c r="GR190" s="119"/>
      <c r="GS190" s="119"/>
      <c r="GT190" s="119"/>
      <c r="GU190" s="119"/>
      <c r="GV190" s="119"/>
      <c r="GW190" s="119"/>
      <c r="GX190" s="119"/>
      <c r="GY190" s="119"/>
      <c r="GZ190" s="119"/>
      <c r="HA190" s="119"/>
      <c r="HB190" s="119"/>
      <c r="HC190" s="119"/>
      <c r="HD190" s="119"/>
      <c r="HE190" s="119"/>
      <c r="HF190" s="119"/>
      <c r="HG190" s="119"/>
      <c r="HH190" s="119"/>
      <c r="HI190" s="119"/>
      <c r="HJ190" s="119"/>
      <c r="HK190" s="119"/>
      <c r="HL190" s="119"/>
      <c r="HM190" s="119"/>
      <c r="HN190" s="119"/>
      <c r="HO190" s="119"/>
      <c r="HP190" s="119"/>
      <c r="HQ190" s="119"/>
      <c r="HR190" s="119"/>
      <c r="HS190" s="119"/>
      <c r="HT190" s="119"/>
      <c r="HU190" s="119"/>
      <c r="HV190" s="119"/>
      <c r="HW190" s="119"/>
      <c r="HX190" s="119"/>
      <c r="HY190" s="119"/>
      <c r="HZ190" s="119"/>
      <c r="IA190" s="119"/>
      <c r="IB190" s="119"/>
      <c r="IC190" s="119"/>
      <c r="ID190" s="119"/>
      <c r="IE190" s="119"/>
      <c r="IF190" s="119"/>
      <c r="IG190" s="119"/>
      <c r="IH190" s="119"/>
      <c r="II190" s="119"/>
      <c r="IJ190" s="119"/>
    </row>
    <row r="191" s="129" customFormat="true" ht="18" hidden="false" customHeight="false" outlineLevel="0" collapsed="false">
      <c r="A191" s="119"/>
      <c r="B191" s="119"/>
      <c r="C191" s="130"/>
      <c r="D191" s="130"/>
      <c r="E191" s="130"/>
      <c r="F191" s="130"/>
      <c r="G191" s="130"/>
      <c r="H191" s="130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19"/>
      <c r="AW191" s="119"/>
      <c r="AX191" s="119"/>
      <c r="AY191" s="119"/>
      <c r="AZ191" s="119"/>
      <c r="BA191" s="119"/>
      <c r="BB191" s="119"/>
      <c r="BC191" s="119"/>
      <c r="BD191" s="119"/>
      <c r="BE191" s="119"/>
      <c r="BF191" s="119"/>
      <c r="BG191" s="119"/>
      <c r="BH191" s="119"/>
      <c r="BI191" s="119"/>
      <c r="BJ191" s="119"/>
      <c r="BK191" s="119"/>
      <c r="BL191" s="119"/>
      <c r="BM191" s="119"/>
      <c r="BN191" s="119"/>
      <c r="BO191" s="119"/>
      <c r="BP191" s="119"/>
      <c r="BQ191" s="119"/>
      <c r="BR191" s="119"/>
      <c r="BS191" s="119"/>
      <c r="BT191" s="119"/>
      <c r="BU191" s="119"/>
      <c r="BV191" s="119"/>
      <c r="BW191" s="119"/>
      <c r="BX191" s="119"/>
      <c r="BY191" s="119"/>
      <c r="BZ191" s="119"/>
      <c r="CA191" s="119"/>
      <c r="CB191" s="119"/>
      <c r="CC191" s="119"/>
      <c r="CD191" s="119"/>
      <c r="CE191" s="119"/>
      <c r="CF191" s="119"/>
      <c r="CG191" s="119"/>
      <c r="CH191" s="119"/>
      <c r="CI191" s="119"/>
      <c r="CJ191" s="119"/>
      <c r="CK191" s="119"/>
      <c r="CL191" s="119"/>
      <c r="CM191" s="119"/>
      <c r="CN191" s="119"/>
      <c r="CO191" s="119"/>
      <c r="CP191" s="119"/>
      <c r="CQ191" s="119"/>
      <c r="CR191" s="119"/>
      <c r="CS191" s="119"/>
      <c r="CT191" s="119"/>
      <c r="CU191" s="119"/>
      <c r="CV191" s="119"/>
      <c r="CW191" s="119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19"/>
      <c r="HT191" s="119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</row>
    <row r="192" s="129" customFormat="true" ht="18" hidden="false" customHeight="false" outlineLevel="0" collapsed="false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  <c r="AK192" s="119"/>
      <c r="AL192" s="119"/>
      <c r="AM192" s="119"/>
      <c r="AN192" s="119"/>
      <c r="AO192" s="119"/>
      <c r="AP192" s="119"/>
      <c r="AQ192" s="119"/>
      <c r="AR192" s="119"/>
      <c r="AS192" s="119"/>
      <c r="AT192" s="119"/>
      <c r="AU192" s="119"/>
      <c r="AV192" s="119"/>
      <c r="AW192" s="119"/>
      <c r="AX192" s="119"/>
      <c r="AY192" s="119"/>
      <c r="AZ192" s="119"/>
      <c r="BA192" s="119"/>
      <c r="BB192" s="119"/>
      <c r="BC192" s="119"/>
      <c r="BD192" s="119"/>
      <c r="BE192" s="119"/>
      <c r="BF192" s="119"/>
      <c r="BG192" s="119"/>
      <c r="BH192" s="119"/>
      <c r="BI192" s="119"/>
      <c r="BJ192" s="119"/>
      <c r="BK192" s="119"/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  <c r="CB192" s="119"/>
      <c r="CC192" s="119"/>
      <c r="CD192" s="119"/>
      <c r="CE192" s="119"/>
      <c r="CF192" s="119"/>
      <c r="CG192" s="119"/>
      <c r="CH192" s="119"/>
      <c r="CI192" s="119"/>
      <c r="CJ192" s="119"/>
      <c r="CK192" s="119"/>
      <c r="CL192" s="119"/>
      <c r="CM192" s="119"/>
      <c r="CN192" s="119"/>
      <c r="CO192" s="119"/>
      <c r="CP192" s="119"/>
      <c r="CQ192" s="119"/>
      <c r="CR192" s="119"/>
      <c r="CS192" s="119"/>
      <c r="CT192" s="119"/>
      <c r="CU192" s="119"/>
      <c r="CV192" s="119"/>
      <c r="CW192" s="119"/>
      <c r="CX192" s="119"/>
      <c r="CY192" s="119"/>
      <c r="CZ192" s="119"/>
      <c r="DA192" s="119"/>
      <c r="DB192" s="119"/>
      <c r="DC192" s="119"/>
      <c r="DD192" s="119"/>
      <c r="DE192" s="119"/>
      <c r="DF192" s="119"/>
      <c r="DG192" s="119"/>
      <c r="DH192" s="119"/>
      <c r="DI192" s="119"/>
      <c r="DJ192" s="119"/>
      <c r="DK192" s="119"/>
      <c r="DL192" s="119"/>
      <c r="DM192" s="119"/>
      <c r="DN192" s="119"/>
      <c r="DO192" s="119"/>
      <c r="DP192" s="119"/>
      <c r="DQ192" s="119"/>
      <c r="DR192" s="119"/>
      <c r="DS192" s="119"/>
      <c r="DT192" s="119"/>
      <c r="DU192" s="119"/>
      <c r="DV192" s="119"/>
      <c r="DW192" s="119"/>
      <c r="DX192" s="119"/>
      <c r="DY192" s="119"/>
      <c r="DZ192" s="119"/>
      <c r="EA192" s="119"/>
      <c r="EB192" s="119"/>
      <c r="EC192" s="119"/>
      <c r="ED192" s="119"/>
      <c r="EE192" s="119"/>
      <c r="EF192" s="119"/>
      <c r="EG192" s="119"/>
      <c r="EH192" s="119"/>
      <c r="EI192" s="119"/>
      <c r="EJ192" s="119"/>
      <c r="EK192" s="119"/>
      <c r="EL192" s="119"/>
      <c r="EM192" s="119"/>
      <c r="EN192" s="119"/>
      <c r="EO192" s="119"/>
      <c r="EP192" s="119"/>
      <c r="EQ192" s="119"/>
      <c r="ER192" s="119"/>
      <c r="ES192" s="119"/>
      <c r="ET192" s="119"/>
      <c r="EU192" s="119"/>
      <c r="EV192" s="119"/>
      <c r="EW192" s="119"/>
      <c r="EX192" s="119"/>
      <c r="EY192" s="119"/>
      <c r="EZ192" s="119"/>
      <c r="FA192" s="119"/>
      <c r="FB192" s="119"/>
      <c r="FC192" s="119"/>
      <c r="FD192" s="119"/>
      <c r="FE192" s="119"/>
      <c r="FF192" s="119"/>
      <c r="FG192" s="119"/>
      <c r="FH192" s="119"/>
      <c r="FI192" s="119"/>
      <c r="FJ192" s="119"/>
      <c r="FK192" s="119"/>
      <c r="FL192" s="119"/>
      <c r="FM192" s="119"/>
      <c r="FN192" s="119"/>
      <c r="FO192" s="119"/>
      <c r="FP192" s="119"/>
      <c r="FQ192" s="119"/>
      <c r="FR192" s="119"/>
      <c r="FS192" s="119"/>
      <c r="FT192" s="119"/>
      <c r="FU192" s="119"/>
      <c r="FV192" s="119"/>
      <c r="FW192" s="119"/>
      <c r="FX192" s="119"/>
      <c r="FY192" s="119"/>
      <c r="FZ192" s="119"/>
      <c r="GA192" s="119"/>
      <c r="GB192" s="119"/>
      <c r="GC192" s="119"/>
      <c r="GD192" s="119"/>
      <c r="GE192" s="119"/>
      <c r="GF192" s="119"/>
      <c r="GG192" s="119"/>
      <c r="GH192" s="119"/>
      <c r="GI192" s="119"/>
      <c r="GJ192" s="119"/>
      <c r="GK192" s="119"/>
      <c r="GL192" s="119"/>
      <c r="GM192" s="119"/>
      <c r="GN192" s="119"/>
      <c r="GO192" s="119"/>
      <c r="GP192" s="119"/>
      <c r="GQ192" s="119"/>
      <c r="GR192" s="119"/>
      <c r="GS192" s="119"/>
      <c r="GT192" s="119"/>
      <c r="GU192" s="119"/>
      <c r="GV192" s="119"/>
      <c r="GW192" s="119"/>
      <c r="GX192" s="119"/>
      <c r="GY192" s="119"/>
      <c r="GZ192" s="119"/>
      <c r="HA192" s="119"/>
      <c r="HB192" s="119"/>
      <c r="HC192" s="119"/>
      <c r="HD192" s="119"/>
      <c r="HE192" s="119"/>
      <c r="HF192" s="119"/>
      <c r="HG192" s="119"/>
      <c r="HH192" s="119"/>
      <c r="HI192" s="119"/>
      <c r="HJ192" s="119"/>
      <c r="HK192" s="119"/>
      <c r="HL192" s="119"/>
      <c r="HM192" s="119"/>
      <c r="HN192" s="119"/>
      <c r="HO192" s="119"/>
      <c r="HP192" s="119"/>
      <c r="HQ192" s="119"/>
      <c r="HR192" s="119"/>
      <c r="HS192" s="119"/>
      <c r="HT192" s="119"/>
      <c r="HU192" s="119"/>
      <c r="HV192" s="119"/>
      <c r="HW192" s="119"/>
      <c r="HX192" s="119"/>
      <c r="HY192" s="119"/>
      <c r="HZ192" s="119"/>
      <c r="IA192" s="119"/>
      <c r="IB192" s="119"/>
      <c r="IC192" s="119"/>
      <c r="ID192" s="119"/>
      <c r="IE192" s="119"/>
      <c r="IF192" s="119"/>
      <c r="IG192" s="119"/>
      <c r="IH192" s="119"/>
      <c r="II192" s="119"/>
      <c r="IJ192" s="119"/>
    </row>
    <row r="193" s="129" customFormat="true" ht="18" hidden="false" customHeight="false" outlineLevel="0" collapsed="false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19"/>
      <c r="AJ193" s="119"/>
      <c r="AK193" s="119"/>
      <c r="AL193" s="119"/>
      <c r="AM193" s="119"/>
      <c r="AN193" s="119"/>
      <c r="AO193" s="119"/>
      <c r="AP193" s="119"/>
      <c r="AQ193" s="119"/>
      <c r="AR193" s="119"/>
      <c r="AS193" s="119"/>
      <c r="AT193" s="119"/>
      <c r="AU193" s="119"/>
      <c r="AV193" s="119"/>
      <c r="AW193" s="119"/>
      <c r="AX193" s="119"/>
      <c r="AY193" s="119"/>
      <c r="AZ193" s="119"/>
      <c r="BA193" s="119"/>
      <c r="BB193" s="119"/>
      <c r="BC193" s="119"/>
      <c r="BD193" s="119"/>
      <c r="BE193" s="119"/>
      <c r="BF193" s="119"/>
      <c r="BG193" s="119"/>
      <c r="BH193" s="119"/>
      <c r="BI193" s="119"/>
      <c r="BJ193" s="119"/>
      <c r="BK193" s="119"/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  <c r="CB193" s="119"/>
      <c r="CC193" s="119"/>
      <c r="CD193" s="119"/>
      <c r="CE193" s="119"/>
      <c r="CF193" s="119"/>
      <c r="CG193" s="119"/>
      <c r="CH193" s="119"/>
      <c r="CI193" s="119"/>
      <c r="CJ193" s="119"/>
      <c r="CK193" s="119"/>
      <c r="CL193" s="119"/>
      <c r="CM193" s="119"/>
      <c r="CN193" s="119"/>
      <c r="CO193" s="119"/>
      <c r="CP193" s="119"/>
      <c r="CQ193" s="119"/>
      <c r="CR193" s="119"/>
      <c r="CS193" s="119"/>
      <c r="CT193" s="119"/>
      <c r="CU193" s="119"/>
      <c r="CV193" s="119"/>
      <c r="CW193" s="119"/>
      <c r="CX193" s="119"/>
      <c r="CY193" s="119"/>
      <c r="CZ193" s="119"/>
      <c r="DA193" s="119"/>
      <c r="DB193" s="119"/>
      <c r="DC193" s="119"/>
      <c r="DD193" s="119"/>
      <c r="DE193" s="119"/>
      <c r="DF193" s="119"/>
      <c r="DG193" s="119"/>
      <c r="DH193" s="119"/>
      <c r="DI193" s="119"/>
      <c r="DJ193" s="119"/>
      <c r="DK193" s="119"/>
      <c r="DL193" s="119"/>
      <c r="DM193" s="119"/>
      <c r="DN193" s="119"/>
      <c r="DO193" s="119"/>
      <c r="DP193" s="119"/>
      <c r="DQ193" s="119"/>
      <c r="DR193" s="119"/>
      <c r="DS193" s="119"/>
      <c r="DT193" s="119"/>
      <c r="DU193" s="119"/>
      <c r="DV193" s="119"/>
      <c r="DW193" s="119"/>
      <c r="DX193" s="119"/>
      <c r="DY193" s="119"/>
      <c r="DZ193" s="119"/>
      <c r="EA193" s="119"/>
      <c r="EB193" s="119"/>
      <c r="EC193" s="119"/>
      <c r="ED193" s="119"/>
      <c r="EE193" s="119"/>
      <c r="EF193" s="119"/>
      <c r="EG193" s="119"/>
      <c r="EH193" s="119"/>
      <c r="EI193" s="119"/>
      <c r="EJ193" s="119"/>
      <c r="EK193" s="119"/>
      <c r="EL193" s="119"/>
      <c r="EM193" s="119"/>
      <c r="EN193" s="119"/>
      <c r="EO193" s="119"/>
      <c r="EP193" s="119"/>
      <c r="EQ193" s="119"/>
      <c r="ER193" s="119"/>
      <c r="ES193" s="119"/>
      <c r="ET193" s="119"/>
      <c r="EU193" s="119"/>
      <c r="EV193" s="119"/>
      <c r="EW193" s="119"/>
      <c r="EX193" s="119"/>
      <c r="EY193" s="119"/>
      <c r="EZ193" s="119"/>
      <c r="FA193" s="119"/>
      <c r="FB193" s="119"/>
      <c r="FC193" s="119"/>
      <c r="FD193" s="119"/>
      <c r="FE193" s="119"/>
      <c r="FF193" s="119"/>
      <c r="FG193" s="119"/>
      <c r="FH193" s="119"/>
      <c r="FI193" s="119"/>
      <c r="FJ193" s="119"/>
      <c r="FK193" s="119"/>
      <c r="FL193" s="119"/>
      <c r="FM193" s="119"/>
      <c r="FN193" s="119"/>
      <c r="FO193" s="119"/>
      <c r="FP193" s="119"/>
      <c r="FQ193" s="119"/>
      <c r="FR193" s="119"/>
      <c r="FS193" s="119"/>
      <c r="FT193" s="119"/>
      <c r="FU193" s="119"/>
      <c r="FV193" s="119"/>
      <c r="FW193" s="119"/>
      <c r="FX193" s="119"/>
      <c r="FY193" s="119"/>
      <c r="FZ193" s="119"/>
      <c r="GA193" s="119"/>
      <c r="GB193" s="119"/>
      <c r="GC193" s="119"/>
      <c r="GD193" s="119"/>
      <c r="GE193" s="119"/>
      <c r="GF193" s="119"/>
      <c r="GG193" s="119"/>
      <c r="GH193" s="119"/>
      <c r="GI193" s="119"/>
      <c r="GJ193" s="119"/>
      <c r="GK193" s="119"/>
      <c r="GL193" s="119"/>
      <c r="GM193" s="119"/>
      <c r="GN193" s="119"/>
      <c r="GO193" s="119"/>
      <c r="GP193" s="119"/>
      <c r="GQ193" s="119"/>
      <c r="GR193" s="119"/>
      <c r="GS193" s="119"/>
      <c r="GT193" s="119"/>
      <c r="GU193" s="119"/>
      <c r="GV193" s="119"/>
      <c r="GW193" s="119"/>
      <c r="GX193" s="119"/>
      <c r="GY193" s="119"/>
      <c r="GZ193" s="119"/>
      <c r="HA193" s="119"/>
      <c r="HB193" s="119"/>
      <c r="HC193" s="119"/>
      <c r="HD193" s="119"/>
      <c r="HE193" s="119"/>
      <c r="HF193" s="119"/>
      <c r="HG193" s="119"/>
      <c r="HH193" s="119"/>
      <c r="HI193" s="119"/>
      <c r="HJ193" s="119"/>
      <c r="HK193" s="119"/>
      <c r="HL193" s="119"/>
      <c r="HM193" s="119"/>
      <c r="HN193" s="119"/>
      <c r="HO193" s="119"/>
      <c r="HP193" s="119"/>
      <c r="HQ193" s="119"/>
      <c r="HR193" s="119"/>
      <c r="HS193" s="119"/>
      <c r="HT193" s="119"/>
      <c r="HU193" s="119"/>
      <c r="HV193" s="119"/>
      <c r="HW193" s="119"/>
      <c r="HX193" s="119"/>
      <c r="HY193" s="119"/>
      <c r="HZ193" s="119"/>
      <c r="IA193" s="119"/>
      <c r="IB193" s="119"/>
      <c r="IC193" s="119"/>
      <c r="ID193" s="119"/>
      <c r="IE193" s="119"/>
      <c r="IF193" s="119"/>
      <c r="IG193" s="119"/>
      <c r="IH193" s="119"/>
      <c r="II193" s="119"/>
      <c r="IJ193" s="119"/>
    </row>
    <row r="194" s="129" customFormat="true" ht="18" hidden="false" customHeight="true" outlineLevel="0" collapsed="false">
      <c r="A194" s="119" t="s">
        <v>236</v>
      </c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  <c r="AI194" s="119"/>
      <c r="AJ194" s="119"/>
      <c r="AK194" s="119"/>
      <c r="AL194" s="119"/>
      <c r="AM194" s="119"/>
      <c r="AN194" s="119"/>
      <c r="AO194" s="119"/>
      <c r="AP194" s="119"/>
      <c r="AQ194" s="119"/>
      <c r="AR194" s="119"/>
      <c r="AS194" s="119"/>
      <c r="AT194" s="119"/>
      <c r="AU194" s="119"/>
      <c r="AV194" s="119"/>
      <c r="AW194" s="119"/>
      <c r="AX194" s="119"/>
      <c r="AY194" s="119"/>
      <c r="AZ194" s="119"/>
      <c r="BA194" s="119"/>
      <c r="BB194" s="119"/>
      <c r="BC194" s="119"/>
      <c r="BD194" s="119"/>
      <c r="BE194" s="119"/>
      <c r="BF194" s="119"/>
      <c r="BG194" s="119"/>
      <c r="BH194" s="119"/>
      <c r="BI194" s="119"/>
      <c r="BJ194" s="119"/>
      <c r="BK194" s="119"/>
      <c r="BL194" s="119"/>
      <c r="BM194" s="119"/>
      <c r="BN194" s="119"/>
      <c r="BO194" s="119"/>
      <c r="BP194" s="119"/>
      <c r="BQ194" s="119"/>
      <c r="BR194" s="119"/>
      <c r="BS194" s="119"/>
      <c r="BT194" s="119"/>
      <c r="BU194" s="119"/>
      <c r="BV194" s="119"/>
      <c r="BW194" s="119"/>
      <c r="BX194" s="119"/>
      <c r="BY194" s="119"/>
      <c r="BZ194" s="119"/>
      <c r="CA194" s="119"/>
      <c r="CB194" s="119"/>
      <c r="CC194" s="119"/>
      <c r="CD194" s="119"/>
      <c r="CE194" s="119"/>
      <c r="CF194" s="119"/>
      <c r="CG194" s="119"/>
      <c r="CH194" s="119"/>
      <c r="CI194" s="119"/>
      <c r="CJ194" s="119"/>
      <c r="CK194" s="119"/>
      <c r="CL194" s="119"/>
      <c r="CM194" s="119"/>
      <c r="CN194" s="119"/>
      <c r="CO194" s="119"/>
      <c r="CP194" s="119"/>
      <c r="CQ194" s="119"/>
      <c r="CR194" s="119"/>
      <c r="CS194" s="119"/>
      <c r="CT194" s="119"/>
      <c r="CU194" s="119"/>
      <c r="CV194" s="119"/>
      <c r="CW194" s="119"/>
      <c r="CX194" s="119"/>
      <c r="CY194" s="119"/>
      <c r="CZ194" s="119"/>
      <c r="DA194" s="119"/>
      <c r="DB194" s="119"/>
      <c r="DC194" s="119"/>
      <c r="DD194" s="119"/>
      <c r="DE194" s="119"/>
      <c r="DF194" s="119"/>
      <c r="DG194" s="119"/>
      <c r="DH194" s="119"/>
      <c r="DI194" s="119"/>
      <c r="DJ194" s="119"/>
      <c r="DK194" s="119"/>
      <c r="DL194" s="119"/>
      <c r="DM194" s="119"/>
      <c r="DN194" s="119"/>
      <c r="DO194" s="119"/>
      <c r="DP194" s="119"/>
      <c r="DQ194" s="119"/>
      <c r="DR194" s="119"/>
      <c r="DS194" s="119"/>
      <c r="DT194" s="119"/>
      <c r="DU194" s="119"/>
      <c r="DV194" s="119"/>
      <c r="DW194" s="119"/>
      <c r="DX194" s="119"/>
      <c r="DY194" s="119"/>
      <c r="DZ194" s="119"/>
      <c r="EA194" s="119"/>
      <c r="EB194" s="119"/>
      <c r="EC194" s="119"/>
      <c r="ED194" s="119"/>
      <c r="EE194" s="119"/>
      <c r="EF194" s="119"/>
      <c r="EG194" s="119"/>
      <c r="EH194" s="119"/>
      <c r="EI194" s="119"/>
      <c r="EJ194" s="119"/>
      <c r="EK194" s="119"/>
      <c r="EL194" s="119"/>
      <c r="EM194" s="119"/>
      <c r="EN194" s="119"/>
      <c r="EO194" s="119"/>
      <c r="EP194" s="119"/>
      <c r="EQ194" s="119"/>
      <c r="ER194" s="119"/>
      <c r="ES194" s="119"/>
      <c r="ET194" s="119"/>
      <c r="EU194" s="119"/>
      <c r="EV194" s="119"/>
      <c r="EW194" s="119"/>
      <c r="EX194" s="119"/>
      <c r="EY194" s="119"/>
      <c r="EZ194" s="119"/>
      <c r="FA194" s="119"/>
      <c r="FB194" s="119"/>
      <c r="FC194" s="119"/>
      <c r="FD194" s="119"/>
      <c r="FE194" s="119"/>
      <c r="FF194" s="119"/>
      <c r="FG194" s="119"/>
      <c r="FH194" s="119"/>
      <c r="FI194" s="119"/>
      <c r="FJ194" s="119"/>
      <c r="FK194" s="119"/>
      <c r="FL194" s="119"/>
      <c r="FM194" s="119"/>
      <c r="FN194" s="119"/>
      <c r="FO194" s="119"/>
      <c r="FP194" s="119"/>
      <c r="FQ194" s="119"/>
      <c r="FR194" s="119"/>
      <c r="FS194" s="119"/>
      <c r="FT194" s="119"/>
      <c r="FU194" s="119"/>
      <c r="FV194" s="119"/>
      <c r="FW194" s="119"/>
      <c r="FX194" s="119"/>
      <c r="FY194" s="119"/>
      <c r="FZ194" s="119"/>
      <c r="GA194" s="119"/>
      <c r="GB194" s="119"/>
      <c r="GC194" s="119"/>
      <c r="GD194" s="119"/>
      <c r="GE194" s="119"/>
      <c r="GF194" s="119"/>
      <c r="GG194" s="119"/>
      <c r="GH194" s="119"/>
      <c r="GI194" s="119"/>
      <c r="GJ194" s="119"/>
      <c r="GK194" s="119"/>
      <c r="GL194" s="119"/>
      <c r="GM194" s="119"/>
      <c r="GN194" s="119"/>
      <c r="GO194" s="119"/>
      <c r="GP194" s="119"/>
      <c r="GQ194" s="119"/>
      <c r="GR194" s="119"/>
      <c r="GS194" s="119"/>
      <c r="GT194" s="119"/>
      <c r="GU194" s="119"/>
      <c r="GV194" s="119"/>
      <c r="GW194" s="119"/>
      <c r="GX194" s="119"/>
      <c r="GY194" s="119"/>
      <c r="GZ194" s="119"/>
      <c r="HA194" s="119"/>
      <c r="HB194" s="119"/>
      <c r="HC194" s="119"/>
      <c r="HD194" s="119"/>
      <c r="HE194" s="119"/>
      <c r="HF194" s="119"/>
      <c r="HG194" s="119"/>
      <c r="HH194" s="119"/>
      <c r="HI194" s="119"/>
      <c r="HJ194" s="119"/>
      <c r="HK194" s="119"/>
      <c r="HL194" s="119"/>
      <c r="HM194" s="119"/>
      <c r="HN194" s="119"/>
      <c r="HO194" s="119"/>
      <c r="HP194" s="119"/>
      <c r="HQ194" s="119"/>
      <c r="HR194" s="119"/>
      <c r="HS194" s="119"/>
      <c r="HT194" s="119"/>
      <c r="HU194" s="119"/>
      <c r="HV194" s="119"/>
      <c r="HW194" s="119"/>
      <c r="HX194" s="119"/>
      <c r="HY194" s="119"/>
      <c r="HZ194" s="119"/>
      <c r="IA194" s="119"/>
      <c r="IB194" s="119"/>
      <c r="IC194" s="119"/>
      <c r="ID194" s="119"/>
      <c r="IE194" s="119"/>
      <c r="IF194" s="119"/>
      <c r="IG194" s="119"/>
      <c r="IH194" s="119"/>
      <c r="II194" s="119"/>
      <c r="IJ194" s="119"/>
    </row>
    <row r="195" s="129" customFormat="true" ht="18" hidden="false" customHeight="true" outlineLevel="0" collapsed="false">
      <c r="A195" s="119" t="s">
        <v>237</v>
      </c>
      <c r="B195" s="119"/>
      <c r="C195" s="119" t="s">
        <v>238</v>
      </c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  <c r="CI195" s="119"/>
      <c r="CJ195" s="119"/>
      <c r="CK195" s="119"/>
      <c r="CL195" s="119"/>
      <c r="CM195" s="119"/>
      <c r="CN195" s="119"/>
      <c r="CO195" s="119"/>
      <c r="CP195" s="119"/>
      <c r="CQ195" s="119"/>
      <c r="CR195" s="119"/>
      <c r="CS195" s="119"/>
      <c r="CT195" s="119"/>
      <c r="CU195" s="119"/>
      <c r="CV195" s="119"/>
      <c r="CW195" s="119"/>
      <c r="CX195" s="119"/>
      <c r="CY195" s="119"/>
      <c r="CZ195" s="119"/>
      <c r="DA195" s="119"/>
      <c r="DB195" s="119"/>
      <c r="DC195" s="119"/>
      <c r="DD195" s="119"/>
      <c r="DE195" s="119"/>
      <c r="DF195" s="119"/>
      <c r="DG195" s="119"/>
      <c r="DH195" s="119"/>
      <c r="DI195" s="119"/>
      <c r="DJ195" s="119"/>
      <c r="DK195" s="119"/>
      <c r="DL195" s="119"/>
      <c r="DM195" s="119"/>
      <c r="DN195" s="119"/>
      <c r="DO195" s="119"/>
      <c r="DP195" s="119"/>
      <c r="DQ195" s="119"/>
      <c r="DR195" s="119"/>
      <c r="DS195" s="119"/>
      <c r="DT195" s="119"/>
      <c r="DU195" s="119"/>
      <c r="DV195" s="119"/>
      <c r="DW195" s="119"/>
      <c r="DX195" s="119"/>
      <c r="DY195" s="119"/>
      <c r="DZ195" s="119"/>
      <c r="EA195" s="119"/>
      <c r="EB195" s="119"/>
      <c r="EC195" s="119"/>
      <c r="ED195" s="119"/>
      <c r="EE195" s="119"/>
      <c r="EF195" s="119"/>
      <c r="EG195" s="119"/>
      <c r="EH195" s="119"/>
      <c r="EI195" s="119"/>
      <c r="EJ195" s="119"/>
      <c r="EK195" s="119"/>
      <c r="EL195" s="119"/>
      <c r="EM195" s="119"/>
      <c r="EN195" s="119"/>
      <c r="EO195" s="119"/>
      <c r="EP195" s="119"/>
      <c r="EQ195" s="119"/>
      <c r="ER195" s="119"/>
      <c r="ES195" s="119"/>
      <c r="ET195" s="119"/>
      <c r="EU195" s="119"/>
      <c r="EV195" s="119"/>
      <c r="EW195" s="119"/>
      <c r="EX195" s="119"/>
      <c r="EY195" s="119"/>
      <c r="EZ195" s="119"/>
      <c r="FA195" s="119"/>
      <c r="FB195" s="119"/>
      <c r="FC195" s="119"/>
      <c r="FD195" s="119"/>
      <c r="FE195" s="119"/>
      <c r="FF195" s="119"/>
      <c r="FG195" s="119"/>
      <c r="FH195" s="119"/>
      <c r="FI195" s="119"/>
      <c r="FJ195" s="119"/>
      <c r="FK195" s="119"/>
      <c r="FL195" s="119"/>
      <c r="FM195" s="119"/>
      <c r="FN195" s="119"/>
      <c r="FO195" s="119"/>
      <c r="FP195" s="119"/>
      <c r="FQ195" s="119"/>
      <c r="FR195" s="119"/>
      <c r="FS195" s="119"/>
      <c r="FT195" s="119"/>
      <c r="FU195" s="119"/>
      <c r="FV195" s="119"/>
      <c r="FW195" s="119"/>
      <c r="FX195" s="119"/>
      <c r="FY195" s="119"/>
      <c r="FZ195" s="119"/>
      <c r="GA195" s="119"/>
      <c r="GB195" s="119"/>
      <c r="GC195" s="119"/>
      <c r="GD195" s="119"/>
      <c r="GE195" s="119"/>
      <c r="GF195" s="119"/>
      <c r="GG195" s="119"/>
      <c r="GH195" s="119"/>
      <c r="GI195" s="119"/>
      <c r="GJ195" s="119"/>
      <c r="GK195" s="119"/>
      <c r="GL195" s="119"/>
      <c r="GM195" s="119"/>
      <c r="GN195" s="119"/>
      <c r="GO195" s="119"/>
      <c r="GP195" s="119"/>
      <c r="GQ195" s="119"/>
      <c r="GR195" s="119"/>
      <c r="GS195" s="119"/>
      <c r="GT195" s="119"/>
      <c r="GU195" s="119"/>
      <c r="GV195" s="119"/>
      <c r="GW195" s="119"/>
      <c r="GX195" s="119"/>
      <c r="GY195" s="119"/>
      <c r="GZ195" s="119"/>
      <c r="HA195" s="119"/>
      <c r="HB195" s="119"/>
      <c r="HC195" s="119"/>
      <c r="HD195" s="119"/>
      <c r="HE195" s="119"/>
      <c r="HF195" s="119"/>
      <c r="HG195" s="119"/>
      <c r="HH195" s="119"/>
      <c r="HI195" s="119"/>
      <c r="HJ195" s="119"/>
      <c r="HK195" s="119"/>
      <c r="HL195" s="119"/>
      <c r="HM195" s="119"/>
      <c r="HN195" s="119"/>
      <c r="HO195" s="119"/>
      <c r="HP195" s="119"/>
      <c r="HQ195" s="119"/>
      <c r="HR195" s="119"/>
      <c r="HS195" s="119"/>
      <c r="HT195" s="119"/>
      <c r="HU195" s="119"/>
      <c r="HV195" s="119"/>
      <c r="HW195" s="119"/>
      <c r="HX195" s="119"/>
      <c r="HY195" s="119"/>
      <c r="HZ195" s="119"/>
      <c r="IA195" s="119"/>
      <c r="IB195" s="119"/>
      <c r="IC195" s="119"/>
      <c r="ID195" s="119"/>
      <c r="IE195" s="119"/>
      <c r="IF195" s="119"/>
      <c r="IG195" s="119"/>
      <c r="IH195" s="119"/>
      <c r="II195" s="119"/>
      <c r="IJ195" s="119"/>
    </row>
    <row r="196" s="129" customFormat="true" ht="18" hidden="false" customHeight="false" outlineLevel="0" collapsed="false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  <c r="AH196" s="119"/>
      <c r="AI196" s="119"/>
      <c r="AJ196" s="119"/>
      <c r="AK196" s="119"/>
      <c r="AL196" s="119"/>
      <c r="AM196" s="119"/>
      <c r="AN196" s="119"/>
      <c r="AO196" s="119"/>
      <c r="AP196" s="119"/>
      <c r="AQ196" s="119"/>
      <c r="AR196" s="119"/>
      <c r="AS196" s="119"/>
      <c r="AT196" s="119"/>
      <c r="AU196" s="119"/>
      <c r="AV196" s="119"/>
      <c r="AW196" s="119"/>
      <c r="AX196" s="119"/>
      <c r="AY196" s="119"/>
      <c r="AZ196" s="119"/>
      <c r="BA196" s="119"/>
      <c r="BB196" s="119"/>
      <c r="BC196" s="119"/>
      <c r="BD196" s="119"/>
      <c r="BE196" s="119"/>
      <c r="BF196" s="119"/>
      <c r="BG196" s="119"/>
      <c r="BH196" s="119"/>
      <c r="BI196" s="119"/>
      <c r="BJ196" s="119"/>
      <c r="BK196" s="119"/>
      <c r="BL196" s="119"/>
      <c r="BM196" s="119"/>
      <c r="BN196" s="119"/>
      <c r="BO196" s="119"/>
      <c r="BP196" s="119"/>
      <c r="BQ196" s="119"/>
      <c r="BR196" s="119"/>
      <c r="BS196" s="119"/>
      <c r="BT196" s="119"/>
      <c r="BU196" s="119"/>
      <c r="BV196" s="119"/>
      <c r="BW196" s="119"/>
      <c r="BX196" s="119"/>
      <c r="BY196" s="119"/>
      <c r="BZ196" s="119"/>
      <c r="CA196" s="119"/>
      <c r="CB196" s="119"/>
      <c r="CC196" s="119"/>
      <c r="CD196" s="119"/>
      <c r="CE196" s="119"/>
      <c r="CF196" s="119"/>
      <c r="CG196" s="119"/>
      <c r="CH196" s="119"/>
      <c r="CI196" s="119"/>
      <c r="CJ196" s="119"/>
      <c r="CK196" s="119"/>
      <c r="CL196" s="119"/>
      <c r="CM196" s="119"/>
      <c r="CN196" s="119"/>
      <c r="CO196" s="119"/>
      <c r="CP196" s="119"/>
      <c r="CQ196" s="119"/>
      <c r="CR196" s="119"/>
      <c r="CS196" s="119"/>
      <c r="CT196" s="119"/>
      <c r="CU196" s="119"/>
      <c r="CV196" s="119"/>
      <c r="CW196" s="119"/>
      <c r="CX196" s="119"/>
      <c r="CY196" s="119"/>
      <c r="CZ196" s="119"/>
      <c r="DA196" s="119"/>
      <c r="DB196" s="119"/>
      <c r="DC196" s="119"/>
      <c r="DD196" s="119"/>
      <c r="DE196" s="119"/>
      <c r="DF196" s="119"/>
      <c r="DG196" s="119"/>
      <c r="DH196" s="119"/>
      <c r="DI196" s="119"/>
      <c r="DJ196" s="119"/>
      <c r="DK196" s="119"/>
      <c r="DL196" s="119"/>
      <c r="DM196" s="119"/>
      <c r="DN196" s="119"/>
      <c r="DO196" s="119"/>
      <c r="DP196" s="119"/>
      <c r="DQ196" s="119"/>
      <c r="DR196" s="119"/>
      <c r="DS196" s="119"/>
      <c r="DT196" s="119"/>
      <c r="DU196" s="119"/>
      <c r="DV196" s="119"/>
      <c r="DW196" s="119"/>
      <c r="DX196" s="119"/>
      <c r="DY196" s="119"/>
      <c r="DZ196" s="119"/>
      <c r="EA196" s="119"/>
      <c r="EB196" s="119"/>
      <c r="EC196" s="119"/>
      <c r="ED196" s="119"/>
      <c r="EE196" s="119"/>
      <c r="EF196" s="119"/>
      <c r="EG196" s="119"/>
      <c r="EH196" s="119"/>
      <c r="EI196" s="119"/>
      <c r="EJ196" s="119"/>
      <c r="EK196" s="119"/>
      <c r="EL196" s="119"/>
      <c r="EM196" s="119"/>
      <c r="EN196" s="119"/>
      <c r="EO196" s="119"/>
      <c r="EP196" s="119"/>
      <c r="EQ196" s="119"/>
      <c r="ER196" s="119"/>
      <c r="ES196" s="119"/>
      <c r="ET196" s="119"/>
      <c r="EU196" s="119"/>
      <c r="EV196" s="119"/>
      <c r="EW196" s="119"/>
      <c r="EX196" s="119"/>
      <c r="EY196" s="119"/>
      <c r="EZ196" s="119"/>
      <c r="FA196" s="119"/>
      <c r="FB196" s="119"/>
      <c r="FC196" s="119"/>
      <c r="FD196" s="119"/>
      <c r="FE196" s="119"/>
      <c r="FF196" s="119"/>
      <c r="FG196" s="119"/>
      <c r="FH196" s="119"/>
      <c r="FI196" s="119"/>
      <c r="FJ196" s="119"/>
      <c r="FK196" s="119"/>
      <c r="FL196" s="119"/>
      <c r="FM196" s="119"/>
      <c r="FN196" s="119"/>
      <c r="FO196" s="119"/>
      <c r="FP196" s="119"/>
      <c r="FQ196" s="119"/>
      <c r="FR196" s="119"/>
      <c r="FS196" s="119"/>
      <c r="FT196" s="119"/>
      <c r="FU196" s="119"/>
      <c r="FV196" s="119"/>
      <c r="FW196" s="119"/>
      <c r="FX196" s="119"/>
      <c r="FY196" s="119"/>
      <c r="FZ196" s="119"/>
      <c r="GA196" s="119"/>
      <c r="GB196" s="119"/>
      <c r="GC196" s="119"/>
      <c r="GD196" s="119"/>
      <c r="GE196" s="119"/>
      <c r="GF196" s="119"/>
      <c r="GG196" s="119"/>
      <c r="GH196" s="119"/>
      <c r="GI196" s="119"/>
      <c r="GJ196" s="119"/>
      <c r="GK196" s="119"/>
      <c r="GL196" s="119"/>
      <c r="GM196" s="119"/>
      <c r="GN196" s="119"/>
      <c r="GO196" s="119"/>
      <c r="GP196" s="119"/>
      <c r="GQ196" s="119"/>
      <c r="GR196" s="119"/>
      <c r="GS196" s="119"/>
      <c r="GT196" s="119"/>
      <c r="GU196" s="119"/>
      <c r="GV196" s="119"/>
      <c r="GW196" s="119"/>
      <c r="GX196" s="119"/>
      <c r="GY196" s="119"/>
      <c r="GZ196" s="119"/>
      <c r="HA196" s="119"/>
      <c r="HB196" s="119"/>
      <c r="HC196" s="119"/>
      <c r="HD196" s="119"/>
      <c r="HE196" s="119"/>
      <c r="HF196" s="119"/>
      <c r="HG196" s="119"/>
      <c r="HH196" s="119"/>
      <c r="HI196" s="119"/>
      <c r="HJ196" s="119"/>
      <c r="HK196" s="119"/>
      <c r="HL196" s="119"/>
      <c r="HM196" s="119"/>
      <c r="HN196" s="119"/>
      <c r="HO196" s="119"/>
      <c r="HP196" s="119"/>
      <c r="HQ196" s="119"/>
      <c r="HR196" s="119"/>
      <c r="HS196" s="119"/>
      <c r="HT196" s="119"/>
      <c r="HU196" s="119"/>
      <c r="HV196" s="119"/>
      <c r="HW196" s="119"/>
      <c r="HX196" s="119"/>
      <c r="HY196" s="119"/>
      <c r="HZ196" s="119"/>
      <c r="IA196" s="119"/>
      <c r="IB196" s="119"/>
      <c r="IC196" s="119"/>
      <c r="ID196" s="119"/>
      <c r="IE196" s="119"/>
      <c r="IF196" s="119"/>
      <c r="IG196" s="119"/>
      <c r="IH196" s="119"/>
      <c r="II196" s="119"/>
      <c r="IJ196" s="119"/>
    </row>
    <row r="197" s="129" customFormat="true" ht="18" hidden="false" customHeight="false" outlineLevel="0" collapsed="false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  <c r="AI197" s="119"/>
      <c r="AJ197" s="119"/>
      <c r="AK197" s="119"/>
      <c r="AL197" s="119"/>
      <c r="AM197" s="119"/>
      <c r="AN197" s="119"/>
      <c r="AO197" s="119"/>
      <c r="AP197" s="119"/>
      <c r="AQ197" s="119"/>
      <c r="AR197" s="119"/>
      <c r="AS197" s="119"/>
      <c r="AT197" s="119"/>
      <c r="AU197" s="119"/>
      <c r="AV197" s="119"/>
      <c r="AW197" s="119"/>
      <c r="AX197" s="119"/>
      <c r="AY197" s="119"/>
      <c r="AZ197" s="119"/>
      <c r="BA197" s="119"/>
      <c r="BB197" s="119"/>
      <c r="BC197" s="119"/>
      <c r="BD197" s="119"/>
      <c r="BE197" s="119"/>
      <c r="BF197" s="119"/>
      <c r="BG197" s="119"/>
      <c r="BH197" s="119"/>
      <c r="BI197" s="119"/>
      <c r="BJ197" s="119"/>
      <c r="BK197" s="119"/>
      <c r="BL197" s="119"/>
      <c r="BM197" s="119"/>
      <c r="BN197" s="119"/>
      <c r="BO197" s="119"/>
      <c r="BP197" s="119"/>
      <c r="BQ197" s="119"/>
      <c r="BR197" s="119"/>
      <c r="BS197" s="119"/>
      <c r="BT197" s="119"/>
      <c r="BU197" s="119"/>
      <c r="BV197" s="119"/>
      <c r="BW197" s="119"/>
      <c r="BX197" s="119"/>
      <c r="BY197" s="119"/>
      <c r="BZ197" s="119"/>
      <c r="CA197" s="119"/>
      <c r="CB197" s="119"/>
      <c r="CC197" s="119"/>
      <c r="CD197" s="119"/>
      <c r="CE197" s="119"/>
      <c r="CF197" s="119"/>
      <c r="CG197" s="119"/>
      <c r="CH197" s="119"/>
      <c r="CI197" s="119"/>
      <c r="CJ197" s="119"/>
      <c r="CK197" s="119"/>
      <c r="CL197" s="119"/>
      <c r="CM197" s="119"/>
      <c r="CN197" s="119"/>
      <c r="CO197" s="119"/>
      <c r="CP197" s="119"/>
      <c r="CQ197" s="119"/>
      <c r="CR197" s="119"/>
      <c r="CS197" s="119"/>
      <c r="CT197" s="119"/>
      <c r="CU197" s="119"/>
      <c r="CV197" s="119"/>
      <c r="CW197" s="119"/>
      <c r="CX197" s="119"/>
      <c r="CY197" s="119"/>
      <c r="CZ197" s="119"/>
      <c r="DA197" s="119"/>
      <c r="DB197" s="119"/>
      <c r="DC197" s="119"/>
      <c r="DD197" s="119"/>
      <c r="DE197" s="119"/>
      <c r="DF197" s="119"/>
      <c r="DG197" s="119"/>
      <c r="DH197" s="119"/>
      <c r="DI197" s="119"/>
      <c r="DJ197" s="119"/>
      <c r="DK197" s="119"/>
      <c r="DL197" s="119"/>
      <c r="DM197" s="119"/>
      <c r="DN197" s="119"/>
      <c r="DO197" s="119"/>
      <c r="DP197" s="119"/>
      <c r="DQ197" s="119"/>
      <c r="DR197" s="119"/>
      <c r="DS197" s="119"/>
      <c r="DT197" s="119"/>
      <c r="DU197" s="119"/>
      <c r="DV197" s="119"/>
      <c r="DW197" s="119"/>
      <c r="DX197" s="119"/>
      <c r="DY197" s="119"/>
      <c r="DZ197" s="119"/>
      <c r="EA197" s="119"/>
      <c r="EB197" s="119"/>
      <c r="EC197" s="119"/>
      <c r="ED197" s="119"/>
      <c r="EE197" s="119"/>
      <c r="EF197" s="119"/>
      <c r="EG197" s="119"/>
      <c r="EH197" s="119"/>
      <c r="EI197" s="119"/>
      <c r="EJ197" s="119"/>
      <c r="EK197" s="119"/>
      <c r="EL197" s="119"/>
      <c r="EM197" s="119"/>
      <c r="EN197" s="119"/>
      <c r="EO197" s="119"/>
      <c r="EP197" s="119"/>
      <c r="EQ197" s="119"/>
      <c r="ER197" s="119"/>
      <c r="ES197" s="119"/>
      <c r="ET197" s="119"/>
      <c r="EU197" s="119"/>
      <c r="EV197" s="119"/>
      <c r="EW197" s="119"/>
      <c r="EX197" s="119"/>
      <c r="EY197" s="119"/>
      <c r="EZ197" s="119"/>
      <c r="FA197" s="119"/>
      <c r="FB197" s="119"/>
      <c r="FC197" s="119"/>
      <c r="FD197" s="119"/>
      <c r="FE197" s="119"/>
      <c r="FF197" s="119"/>
      <c r="FG197" s="119"/>
      <c r="FH197" s="119"/>
      <c r="FI197" s="119"/>
      <c r="FJ197" s="119"/>
      <c r="FK197" s="119"/>
      <c r="FL197" s="119"/>
      <c r="FM197" s="119"/>
      <c r="FN197" s="119"/>
      <c r="FO197" s="119"/>
      <c r="FP197" s="119"/>
      <c r="FQ197" s="119"/>
      <c r="FR197" s="119"/>
      <c r="FS197" s="119"/>
      <c r="FT197" s="119"/>
      <c r="FU197" s="119"/>
      <c r="FV197" s="119"/>
      <c r="FW197" s="119"/>
      <c r="FX197" s="119"/>
      <c r="FY197" s="119"/>
      <c r="FZ197" s="119"/>
      <c r="GA197" s="119"/>
      <c r="GB197" s="119"/>
      <c r="GC197" s="119"/>
      <c r="GD197" s="119"/>
      <c r="GE197" s="119"/>
      <c r="GF197" s="119"/>
      <c r="GG197" s="119"/>
      <c r="GH197" s="119"/>
      <c r="GI197" s="119"/>
      <c r="GJ197" s="119"/>
      <c r="GK197" s="119"/>
      <c r="GL197" s="119"/>
      <c r="GM197" s="119"/>
      <c r="GN197" s="119"/>
      <c r="GO197" s="119"/>
      <c r="GP197" s="119"/>
      <c r="GQ197" s="119"/>
      <c r="GR197" s="119"/>
      <c r="GS197" s="119"/>
      <c r="GT197" s="119"/>
      <c r="GU197" s="119"/>
      <c r="GV197" s="119"/>
      <c r="GW197" s="119"/>
      <c r="GX197" s="119"/>
      <c r="GY197" s="119"/>
      <c r="GZ197" s="119"/>
      <c r="HA197" s="119"/>
      <c r="HB197" s="119"/>
      <c r="HC197" s="119"/>
      <c r="HD197" s="119"/>
      <c r="HE197" s="119"/>
      <c r="HF197" s="119"/>
      <c r="HG197" s="119"/>
      <c r="HH197" s="119"/>
      <c r="HI197" s="119"/>
      <c r="HJ197" s="119"/>
      <c r="HK197" s="119"/>
      <c r="HL197" s="119"/>
      <c r="HM197" s="119"/>
      <c r="HN197" s="119"/>
      <c r="HO197" s="119"/>
      <c r="HP197" s="119"/>
      <c r="HQ197" s="119"/>
      <c r="HR197" s="119"/>
      <c r="HS197" s="119"/>
      <c r="HT197" s="119"/>
      <c r="HU197" s="119"/>
      <c r="HV197" s="119"/>
      <c r="HW197" s="119"/>
      <c r="HX197" s="119"/>
      <c r="HY197" s="119"/>
      <c r="HZ197" s="119"/>
      <c r="IA197" s="119"/>
      <c r="IB197" s="119"/>
      <c r="IC197" s="119"/>
      <c r="ID197" s="119"/>
      <c r="IE197" s="119"/>
      <c r="IF197" s="119"/>
      <c r="IG197" s="119"/>
      <c r="IH197" s="119"/>
      <c r="II197" s="119"/>
      <c r="IJ197" s="119"/>
    </row>
  </sheetData>
  <autoFilter ref="A7:H184"/>
  <mergeCells count="15">
    <mergeCell ref="A2:H2"/>
    <mergeCell ref="A3:H3"/>
    <mergeCell ref="A4:A7"/>
    <mergeCell ref="B4:B7"/>
    <mergeCell ref="C4:E4"/>
    <mergeCell ref="F4:H4"/>
    <mergeCell ref="C5:E5"/>
    <mergeCell ref="F5:H5"/>
    <mergeCell ref="F6:H6"/>
    <mergeCell ref="F7:H7"/>
    <mergeCell ref="F8:H10"/>
    <mergeCell ref="F11:H18"/>
    <mergeCell ref="F19:H28"/>
    <mergeCell ref="F29:H175"/>
    <mergeCell ref="F176:H184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282</TotalTime>
  <Application>LibreOffice/24.8.5.2$Linux_X86_64 LibreOffice_project/480$Build-2</Application>
  <AppVersion>15.0000</AppVersion>
  <Company>economy.gov.ru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2013-05-25T16:45:00Z</dcterms:created>
  <dc:creator>Borovaya</dc:creator>
  <dc:description/>
  <dc:language>ru-RU</dc:language>
  <cp:lastModifiedBy/>
  <cp:lastPrinted>2025-07-22T14:55:11Z</cp:lastPrinted>
  <dcterms:modified xsi:type="dcterms:W3CDTF">2025-07-22T14:55:57Z</dcterms:modified>
  <cp:revision>48</cp:revision>
  <dc:subject/>
  <dc:title/>
  <cp:version>786432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